
<file path=[Content_Types].xml><?xml version="1.0" encoding="utf-8"?>
<Types xmlns="http://schemas.openxmlformats.org/package/2006/content-types">
  <Default Extension="bin" ContentType="application/vnd.openxmlformats-officedocument.spreadsheetml.printerSettings"/>
  <Default Extension="jp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ieseArbeitsmappe"/>
  <mc:AlternateContent xmlns:mc="http://schemas.openxmlformats.org/markup-compatibility/2006">
    <mc:Choice Requires="x15">
      <x15ac:absPath xmlns:x15ac="http://schemas.microsoft.com/office/spreadsheetml/2010/11/ac" url="https://steyrautomotive-my.sharepoint.com/personal/bernhard_hofer_steyr-automotive_com/Documents/Desktop/Steyr Automotive/Steyr Automotive/02 Purchase/001 Downloads ab 2022/IT_ERP/eRfx/Homepage/Supplier Manuals/"/>
    </mc:Choice>
  </mc:AlternateContent>
  <xr:revisionPtr revIDLastSave="0" documentId="8_{9262B027-9203-4540-9433-E61C0D80B43B}" xr6:coauthVersionLast="47" xr6:coauthVersionMax="47" xr10:uidLastSave="{00000000-0000-0000-0000-000000000000}"/>
  <bookViews>
    <workbookView xWindow="-120" yWindow="-120" windowWidth="29040" windowHeight="15840" xr2:uid="{00000000-000D-0000-FFFF-FFFF00000000}"/>
  </bookViews>
  <sheets>
    <sheet name="Supplier Self Assessment_e_g" sheetId="1" r:id="rId1"/>
    <sheet name="Country Codes" sheetId="5" r:id="rId2"/>
    <sheet name="Input" sheetId="4" state="hidden" r:id="rId3"/>
  </sheets>
  <definedNames>
    <definedName name="_xlnm._FilterDatabase" localSheetId="1" hidden="1">'Country Codes'!$A$3:$C$3</definedName>
    <definedName name="_xlnm.Print_Area" localSheetId="0">'Supplier Self Assessment_e_g'!$A$1:$I$319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6" i="1" l="1"/>
  <c r="I265" i="1"/>
  <c r="D304" i="1"/>
  <c r="D305" i="1"/>
  <c r="D13" i="4"/>
  <c r="D276" i="1"/>
  <c r="E276" i="1"/>
  <c r="F276" i="1"/>
  <c r="G276" i="1"/>
  <c r="D265" i="1"/>
  <c r="E265" i="1"/>
  <c r="F265" i="1"/>
  <c r="G265" i="1"/>
  <c r="I142" i="1"/>
  <c r="G121" i="1"/>
  <c r="G125" i="1"/>
  <c r="G124" i="1"/>
  <c r="G123" i="1"/>
  <c r="G122" i="1"/>
  <c r="H110" i="1"/>
  <c r="H111" i="1"/>
  <c r="H112" i="1"/>
  <c r="B53" i="1"/>
  <c r="U262" i="1"/>
  <c r="X262" i="1"/>
  <c r="W262" i="1"/>
  <c r="V262" i="1"/>
  <c r="X260" i="1"/>
  <c r="Y260" i="1" s="1"/>
  <c r="I260" i="1" s="1"/>
  <c r="N260" i="1" s="1"/>
  <c r="W260" i="1"/>
  <c r="V260" i="1"/>
  <c r="U260" i="1"/>
  <c r="X258" i="1"/>
  <c r="W258" i="1"/>
  <c r="V258" i="1"/>
  <c r="U258" i="1"/>
  <c r="X256" i="1"/>
  <c r="W256" i="1"/>
  <c r="V256" i="1"/>
  <c r="U256" i="1"/>
  <c r="U269" i="1"/>
  <c r="Y269" i="1" s="1"/>
  <c r="I269" i="1" s="1"/>
  <c r="N269" i="1" s="1"/>
  <c r="V269" i="1"/>
  <c r="W269" i="1"/>
  <c r="X269" i="1"/>
  <c r="U271" i="1"/>
  <c r="Y271" i="1" s="1"/>
  <c r="I271" i="1" s="1"/>
  <c r="N271" i="1" s="1"/>
  <c r="V271" i="1"/>
  <c r="W271" i="1"/>
  <c r="X271" i="1"/>
  <c r="U273" i="1"/>
  <c r="V273" i="1"/>
  <c r="W273" i="1"/>
  <c r="X273" i="1"/>
  <c r="U278" i="1"/>
  <c r="Y278" i="1" s="1"/>
  <c r="I278" i="1" s="1"/>
  <c r="N278" i="1" s="1"/>
  <c r="V278" i="1"/>
  <c r="W278" i="1"/>
  <c r="X278" i="1"/>
  <c r="U280" i="1"/>
  <c r="V280" i="1"/>
  <c r="W280" i="1"/>
  <c r="X280" i="1"/>
  <c r="U282" i="1"/>
  <c r="Y282" i="1" s="1"/>
  <c r="I282" i="1" s="1"/>
  <c r="N282" i="1" s="1"/>
  <c r="V282" i="1"/>
  <c r="W282" i="1"/>
  <c r="X282" i="1"/>
  <c r="U284" i="1"/>
  <c r="V284" i="1"/>
  <c r="W284" i="1"/>
  <c r="X284" i="1"/>
  <c r="U286" i="1"/>
  <c r="Y286" i="1" s="1"/>
  <c r="I286" i="1" s="1"/>
  <c r="N286" i="1" s="1"/>
  <c r="V286" i="1"/>
  <c r="W286" i="1"/>
  <c r="X286" i="1"/>
  <c r="U288" i="1"/>
  <c r="V288" i="1"/>
  <c r="W288" i="1"/>
  <c r="X288" i="1"/>
  <c r="U290" i="1"/>
  <c r="Y290" i="1" s="1"/>
  <c r="I290" i="1" s="1"/>
  <c r="N290" i="1" s="1"/>
  <c r="V290" i="1"/>
  <c r="W290" i="1"/>
  <c r="X290" i="1"/>
  <c r="X267" i="1"/>
  <c r="W267" i="1"/>
  <c r="V267" i="1"/>
  <c r="U267" i="1"/>
  <c r="AF292" i="1"/>
  <c r="AF270" i="1"/>
  <c r="AF261" i="1"/>
  <c r="Y288" i="1" l="1"/>
  <c r="I288" i="1" s="1"/>
  <c r="N288" i="1" s="1"/>
  <c r="Y284" i="1"/>
  <c r="I284" i="1" s="1"/>
  <c r="N284" i="1" s="1"/>
  <c r="N291" i="1" s="1"/>
  <c r="Y273" i="1"/>
  <c r="I273" i="1" s="1"/>
  <c r="N273" i="1" s="1"/>
  <c r="Y258" i="1"/>
  <c r="I258" i="1" s="1"/>
  <c r="N258" i="1" s="1"/>
  <c r="Y256" i="1"/>
  <c r="I256" i="1" s="1"/>
  <c r="N256" i="1" s="1"/>
  <c r="Y280" i="1"/>
  <c r="I280" i="1" s="1"/>
  <c r="N280" i="1" s="1"/>
  <c r="Y262" i="1"/>
  <c r="I262" i="1" s="1"/>
  <c r="N262" i="1" s="1"/>
  <c r="Y267" i="1"/>
  <c r="I267" i="1" s="1"/>
  <c r="N267" i="1" s="1"/>
  <c r="N274" i="1" s="1"/>
  <c r="I274" i="1" s="1"/>
  <c r="N263" i="1" l="1"/>
  <c r="I263" i="1" s="1"/>
  <c r="I291" i="1"/>
  <c r="N295" i="1" l="1"/>
  <c r="I2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Bernhard</author>
    <author>Hofer, Bernhard</author>
  </authors>
  <commentList>
    <comment ref="B79" authorId="0" shapeId="0" xr:uid="{00000000-0006-0000-0000-000001000000}">
      <text>
        <r>
          <rPr>
            <b/>
            <sz val="9"/>
            <color indexed="81"/>
            <rFont val="Segoe UI"/>
            <family val="2"/>
          </rPr>
          <t>Hofer Bernhard:</t>
        </r>
        <r>
          <rPr>
            <sz val="9"/>
            <color indexed="81"/>
            <rFont val="Segoe UI"/>
            <family val="2"/>
          </rPr>
          <t xml:space="preserve">
</t>
        </r>
        <r>
          <rPr>
            <b/>
            <sz val="9"/>
            <color indexed="81"/>
            <rFont val="Segoe UI"/>
            <family val="2"/>
          </rPr>
          <t xml:space="preserve">From 2019, the name of the "Product Safety Officer (PSB) in the Automotive Industry" will change. From 2019, this name will be "Product Safety &amp; Conformity Representative" (PSCR).
</t>
        </r>
        <r>
          <rPr>
            <sz val="9"/>
            <color indexed="81"/>
            <rFont val="Segoe UI"/>
            <family val="2"/>
          </rPr>
          <t xml:space="preserve">
Product Safety Representative
Requirement: Product safety representatives have to be installed for all production sites manufacturing for gh auer guss. Product safety representatives must have knowledge about products manufactured for gh auer guss, risk assessments from methodological perspective and relevant product safety and product reliability regulation. Product safety representatives are part of supplier's management team or directly report to the management team or head of quality management.</t>
        </r>
      </text>
    </comment>
    <comment ref="B80" authorId="0" shapeId="0" xr:uid="{00000000-0006-0000-0000-000002000000}">
      <text>
        <r>
          <rPr>
            <b/>
            <sz val="9"/>
            <color indexed="81"/>
            <rFont val="Segoe UI"/>
            <family val="2"/>
          </rPr>
          <t>Hofer Bernhard:</t>
        </r>
        <r>
          <rPr>
            <sz val="9"/>
            <color indexed="81"/>
            <rFont val="Segoe UI"/>
            <family val="2"/>
          </rPr>
          <t xml:space="preserve">
</t>
        </r>
        <r>
          <rPr>
            <b/>
            <sz val="9"/>
            <color indexed="81"/>
            <rFont val="Segoe UI"/>
            <family val="2"/>
          </rPr>
          <t>Ab 2019 ändert sich die Bezeichnung für den „Produktsicherheitsbeauftragten (PSB) in der Automobilindustrie“. Ab 2019 lautet dieser "Product Safety &amp; Conformity Representative" (PSCR).</t>
        </r>
        <r>
          <rPr>
            <sz val="9"/>
            <color indexed="81"/>
            <rFont val="Segoe UI"/>
            <family val="2"/>
          </rPr>
          <t xml:space="preserve">
Product Safety &amp; Conformity Representative" (PSCR)
PSB = Produktsicherheitsbeauftragter
Anforderung: Produktsicherheitsbeauftragte müssen an allen Fertigungsstandorten die für gh auer guss produzieren, vorhanden sein. Die Produktsicherheitsbeauftragte müssen Kenntnisse über die Produktherstellung, Methodiken zur Risikobewertung und über relevante Regelungen zur Produktsicherheit und -zuverlässigkeit haben.
Produktsicherheitsbeauftragte sind Mitglied des Lieferantenmanagementteams oder berichten direkt an dieses bzw. an die Leitung des Qualitätsmanagements.</t>
        </r>
      </text>
    </comment>
    <comment ref="B135" authorId="1" shapeId="0" xr:uid="{00000000-0006-0000-0000-000003000000}">
      <text>
        <r>
          <rPr>
            <b/>
            <sz val="9"/>
            <color indexed="81"/>
            <rFont val="Segoe UI"/>
            <family val="2"/>
          </rPr>
          <t>Hofer, Bernhard:</t>
        </r>
        <r>
          <rPr>
            <sz val="9"/>
            <color indexed="81"/>
            <rFont val="Segoe UI"/>
            <family val="2"/>
          </rPr>
          <t xml:space="preserve">
[Contract with toolmaker near the series-production location]</t>
        </r>
      </text>
    </comment>
    <comment ref="B136" authorId="1" shapeId="0" xr:uid="{00000000-0006-0000-0000-000004000000}">
      <text>
        <r>
          <rPr>
            <b/>
            <sz val="9"/>
            <color indexed="81"/>
            <rFont val="Segoe UI"/>
            <family val="2"/>
          </rPr>
          <t>Hofer, Bernhard:</t>
        </r>
        <r>
          <rPr>
            <sz val="9"/>
            <color indexed="81"/>
            <rFont val="Segoe UI"/>
            <family val="2"/>
          </rPr>
          <t xml:space="preserve">
[Vertrag mit Werkzeugmacher in der Nähe des Serienstandortes]</t>
        </r>
      </text>
    </comment>
    <comment ref="H237" authorId="0" shapeId="0" xr:uid="{00000000-0006-0000-0000-000005000000}">
      <text>
        <r>
          <rPr>
            <b/>
            <sz val="9"/>
            <color indexed="81"/>
            <rFont val="Segoe UI"/>
            <family val="2"/>
          </rPr>
          <t xml:space="preserve">Hofer Bernhard:
</t>
        </r>
        <r>
          <rPr>
            <sz val="9"/>
            <color indexed="81"/>
            <rFont val="Segoe UI"/>
            <family val="2"/>
          </rPr>
          <t xml:space="preserve">
is an electrochemical process in which the object is coated in a bath of water-based dipping coat under DC voltage.</t>
        </r>
      </text>
    </comment>
    <comment ref="I237" authorId="0" shapeId="0" xr:uid="{00000000-0006-0000-0000-000006000000}">
      <text>
        <r>
          <rPr>
            <b/>
            <sz val="9"/>
            <color indexed="81"/>
            <rFont val="Segoe UI"/>
            <family val="2"/>
          </rPr>
          <t>Hofer Bernhard:</t>
        </r>
        <r>
          <rPr>
            <sz val="9"/>
            <color indexed="81"/>
            <rFont val="Segoe UI"/>
            <family val="2"/>
          </rPr>
          <t xml:space="preserve">
see: https://www.db-systemtechnik.de/dbst-de/kompetenzen/knowhow-a-z/oberflaechentechnik-1673936?qli=true&amp;pageNum=3&amp;contentId=1674206
</t>
        </r>
      </text>
    </comment>
    <comment ref="H238" authorId="0" shapeId="0" xr:uid="{00000000-0006-0000-0000-000007000000}">
      <text>
        <r>
          <rPr>
            <b/>
            <sz val="9"/>
            <color indexed="81"/>
            <rFont val="Segoe UI"/>
            <family val="2"/>
          </rPr>
          <t>Hofer Bernhard:</t>
        </r>
        <r>
          <rPr>
            <sz val="9"/>
            <color indexed="81"/>
            <rFont val="Segoe UI"/>
            <family val="2"/>
          </rPr>
          <t xml:space="preserve">
ist ein elektrochemisches Verfahren, bei dem das Objekt in einem Bad aus wässrigem Tauchlack unter Gleichspannung beschichtet wird</t>
        </r>
      </text>
    </comment>
    <comment ref="E248" authorId="0" shapeId="0" xr:uid="{00000000-0006-0000-0000-000008000000}">
      <text>
        <r>
          <rPr>
            <b/>
            <sz val="9"/>
            <color indexed="81"/>
            <rFont val="Segoe UI"/>
            <family val="2"/>
          </rPr>
          <t>Hofer Bernhard:</t>
        </r>
        <r>
          <rPr>
            <sz val="9"/>
            <color indexed="81"/>
            <rFont val="Segoe UI"/>
            <family val="2"/>
          </rPr>
          <t xml:space="preserve">
</t>
        </r>
        <r>
          <rPr>
            <b/>
            <sz val="9"/>
            <color indexed="81"/>
            <rFont val="Segoe UI"/>
            <family val="2"/>
          </rPr>
          <t xml:space="preserve">From 2019, the name of the "Product Safety Officer (PSB) in the Automotive Industry" will change. From 2019, this name will be "Product Safety &amp; Conformity Representative" (PSCR).
</t>
        </r>
        <r>
          <rPr>
            <sz val="9"/>
            <color indexed="81"/>
            <rFont val="Segoe UI"/>
            <family val="2"/>
          </rPr>
          <t xml:space="preserve">
Product Safety Representative
Requirement: Product safety representatives have to be installed for all production sites manufacturing for gh auer guss. Product safety representatives must have knowledge about products manufactured for gh auer guss, risk assessments from methodological perspective and relevant product safety and product reliability regulation. Product safety representatives are part of supplier's management team or directly report to the management team or head of quality management.</t>
        </r>
      </text>
    </comment>
    <comment ref="E249" authorId="0" shapeId="0" xr:uid="{00000000-0006-0000-0000-000009000000}">
      <text>
        <r>
          <rPr>
            <b/>
            <sz val="9"/>
            <color indexed="81"/>
            <rFont val="Segoe UI"/>
            <family val="2"/>
          </rPr>
          <t>Hofer Bernhard:</t>
        </r>
        <r>
          <rPr>
            <sz val="9"/>
            <color indexed="81"/>
            <rFont val="Segoe UI"/>
            <family val="2"/>
          </rPr>
          <t xml:space="preserve">
</t>
        </r>
        <r>
          <rPr>
            <b/>
            <sz val="9"/>
            <color indexed="81"/>
            <rFont val="Segoe UI"/>
            <family val="2"/>
          </rPr>
          <t>Ab 2019 ändert sich die Bezeichnung für den „Produktsicherheitsbeauftragten (PSB) in der Automobilindustrie“. Ab 2019 lautet dieser "Product Safety &amp; Conformity Representative" (PSCR).</t>
        </r>
        <r>
          <rPr>
            <sz val="9"/>
            <color indexed="81"/>
            <rFont val="Segoe UI"/>
            <family val="2"/>
          </rPr>
          <t xml:space="preserve">
Product Safety &amp; Conformity Representative" (PSCR)
PSB = Produktsicherheitsbeauftragter
Anforderung: Produktsicherheitsbeauftragte müssen an allen Fertigungsstandorten die für gh auer guss produzieren, vorhanden sein. Die Produktsicherheitsbeauftragte müssen Kenntnisse über die Produktherstellung, Methodiken zur Risikobewertung und über relevante Regelungen zur Produktsicherheit und -zuverlässigkeit haben.
Produktsicherheitsbeauftragte sind Mitglied des Lieferantenmanagementteams oder berichten direkt an dieses bzw. an die Leitung des Qualitätsmanagements.</t>
        </r>
      </text>
    </comment>
  </commentList>
</comments>
</file>

<file path=xl/sharedStrings.xml><?xml version="1.0" encoding="utf-8"?>
<sst xmlns="http://schemas.openxmlformats.org/spreadsheetml/2006/main" count="1027" uniqueCount="904">
  <si>
    <t>Company</t>
  </si>
  <si>
    <t xml:space="preserve">Firma </t>
  </si>
  <si>
    <t>Street</t>
  </si>
  <si>
    <t>Straße</t>
  </si>
  <si>
    <t>ZIP code, city</t>
  </si>
  <si>
    <t>PLZ, Ort</t>
  </si>
  <si>
    <t>DUNS - No.</t>
  </si>
  <si>
    <t>DUNS - Nr.</t>
  </si>
  <si>
    <t>Phone no.</t>
  </si>
  <si>
    <t>Telefon - Nr.</t>
  </si>
  <si>
    <t>Fax - Nr..</t>
  </si>
  <si>
    <t>Fax - no.</t>
  </si>
  <si>
    <t>E -mail</t>
  </si>
  <si>
    <t>Internet</t>
  </si>
  <si>
    <t>Rechtsform</t>
  </si>
  <si>
    <t>Shareholder / owner</t>
  </si>
  <si>
    <t>Konzernzugehörigkeit</t>
  </si>
  <si>
    <t>Subsidiaries</t>
  </si>
  <si>
    <t>Tochtergesellschaften</t>
  </si>
  <si>
    <t>Year of foundation</t>
  </si>
  <si>
    <t>Gründungsjahr</t>
  </si>
  <si>
    <t>Total</t>
  </si>
  <si>
    <t>Gesamt</t>
  </si>
  <si>
    <t>Werkzeugbau</t>
  </si>
  <si>
    <t>Function</t>
  </si>
  <si>
    <t>Funktion</t>
  </si>
  <si>
    <t>Name</t>
  </si>
  <si>
    <t>Direct phone</t>
  </si>
  <si>
    <t>Durchwahl</t>
  </si>
  <si>
    <t>E - mail</t>
  </si>
  <si>
    <t>Managing Director</t>
  </si>
  <si>
    <t>Geschäftsführer</t>
  </si>
  <si>
    <t>Vertriebsleiter</t>
  </si>
  <si>
    <t>Contact person R&amp;D</t>
  </si>
  <si>
    <t>Ansprechpartner Entwicklung</t>
  </si>
  <si>
    <t>Unternehmensumsatz</t>
  </si>
  <si>
    <t xml:space="preserve"> </t>
  </si>
  <si>
    <t>By markets ( in % )</t>
  </si>
  <si>
    <t>Domestic</t>
  </si>
  <si>
    <t>Europe</t>
  </si>
  <si>
    <t>Overseas</t>
  </si>
  <si>
    <t>Nach Märkten ( in % )</t>
  </si>
  <si>
    <t>Inland</t>
  </si>
  <si>
    <t>Übersee</t>
  </si>
  <si>
    <t>Percentage of sales in the automotive industry</t>
  </si>
  <si>
    <t>Umsatzanteil in der Automobilindustrie in %</t>
  </si>
  <si>
    <t xml:space="preserve">Statistical Process Control </t>
  </si>
  <si>
    <t>Process capability studies</t>
  </si>
  <si>
    <t>Prozessfähigkeitsuntersuchungen</t>
  </si>
  <si>
    <t>VDA 6.1</t>
  </si>
  <si>
    <t>Qualitätskosten dokumentiert</t>
  </si>
  <si>
    <t>A.</t>
  </si>
  <si>
    <t>B.</t>
  </si>
  <si>
    <t>C.</t>
  </si>
  <si>
    <t>D.</t>
  </si>
  <si>
    <t>E.</t>
  </si>
  <si>
    <t>F.</t>
  </si>
  <si>
    <t>Does your company utilize CAD / CAM ?</t>
  </si>
  <si>
    <t>Nutzt Ihr Unternehmen CAD / CAM ?</t>
  </si>
  <si>
    <t>Does your company have an internal test lab?</t>
  </si>
  <si>
    <t>Haben Sie ein internes Testlaboratorium ?</t>
  </si>
  <si>
    <t>Audit Results</t>
  </si>
  <si>
    <t>Audit Ergebnisse</t>
  </si>
  <si>
    <t>Company brochure</t>
  </si>
  <si>
    <t>QM certificate</t>
  </si>
  <si>
    <t>List of testing equipment</t>
  </si>
  <si>
    <t>Liste der Versuchseinrichtungen</t>
  </si>
  <si>
    <t>Organisation chart</t>
  </si>
  <si>
    <t>Organigramm</t>
  </si>
  <si>
    <t>List of references</t>
  </si>
  <si>
    <t>Referenzliste</t>
  </si>
  <si>
    <r>
      <t xml:space="preserve">Company profile/ </t>
    </r>
    <r>
      <rPr>
        <b/>
        <sz val="12"/>
        <rFont val="Arial"/>
        <family val="2"/>
      </rPr>
      <t>Firmenprofil</t>
    </r>
  </si>
  <si>
    <r>
      <t xml:space="preserve">Contact persons / </t>
    </r>
    <r>
      <rPr>
        <b/>
        <sz val="12"/>
        <rFont val="Arial"/>
        <family val="2"/>
      </rPr>
      <t>Ansprechpartner</t>
    </r>
  </si>
  <si>
    <r>
      <t xml:space="preserve">    </t>
    </r>
    <r>
      <rPr>
        <sz val="12"/>
        <rFont val="Arial"/>
        <family val="2"/>
      </rPr>
      <t xml:space="preserve">      Expiration Date </t>
    </r>
    <r>
      <rPr>
        <sz val="10"/>
        <rFont val="Arial"/>
        <family val="2"/>
      </rPr>
      <t xml:space="preserve">/ </t>
    </r>
    <r>
      <rPr>
        <sz val="8"/>
        <rFont val="Arial"/>
        <family val="2"/>
      </rPr>
      <t>Gültigkeitsdauer</t>
    </r>
  </si>
  <si>
    <r>
      <t xml:space="preserve">Customer Audits </t>
    </r>
    <r>
      <rPr>
        <b/>
        <sz val="10"/>
        <rFont val="Arial"/>
        <family val="2"/>
      </rPr>
      <t>/</t>
    </r>
    <r>
      <rPr>
        <b/>
        <sz val="12"/>
        <rFont val="Arial"/>
        <family val="2"/>
      </rPr>
      <t xml:space="preserve"> Kundenaudits</t>
    </r>
  </si>
  <si>
    <r>
      <t xml:space="preserve">Name of Customer </t>
    </r>
    <r>
      <rPr>
        <sz val="10"/>
        <rFont val="Arial"/>
        <family val="2"/>
      </rPr>
      <t>/ Name des Kunden</t>
    </r>
  </si>
  <si>
    <r>
      <t xml:space="preserve">Result </t>
    </r>
    <r>
      <rPr>
        <sz val="10"/>
        <rFont val="Arial"/>
        <family val="2"/>
      </rPr>
      <t xml:space="preserve">/ Ergebnis </t>
    </r>
  </si>
  <si>
    <t>Qualität</t>
  </si>
  <si>
    <t>Sales</t>
  </si>
  <si>
    <t>Ansprechpartner Qualität</t>
  </si>
  <si>
    <t>Fax</t>
  </si>
  <si>
    <t xml:space="preserve">Production equipment / Fertigungsausrüstung </t>
  </si>
  <si>
    <t>Homepage</t>
  </si>
  <si>
    <t>R &amp; D</t>
  </si>
  <si>
    <t>Entwicklung/Konstruktion</t>
  </si>
  <si>
    <r>
      <t>Number of employees /</t>
    </r>
    <r>
      <rPr>
        <b/>
        <sz val="12"/>
        <rFont val="Arial"/>
        <family val="2"/>
      </rPr>
      <t xml:space="preserve"> Anzahl der Beschäftigten</t>
    </r>
  </si>
  <si>
    <r>
      <t>Address /</t>
    </r>
    <r>
      <rPr>
        <b/>
        <sz val="12"/>
        <rFont val="Arial"/>
        <family val="2"/>
      </rPr>
      <t xml:space="preserve"> Anschrift</t>
    </r>
  </si>
  <si>
    <r>
      <t>1. General data /</t>
    </r>
    <r>
      <rPr>
        <b/>
        <sz val="12"/>
        <color indexed="9"/>
        <rFont val="Arial"/>
        <family val="2"/>
      </rPr>
      <t xml:space="preserve"> Allgemeine Daten</t>
    </r>
  </si>
  <si>
    <t>Kapazität Entwicklung</t>
  </si>
  <si>
    <t>Projektmanagement</t>
  </si>
  <si>
    <t>gut</t>
  </si>
  <si>
    <t>genügend</t>
  </si>
  <si>
    <t>ungenügend</t>
  </si>
  <si>
    <t>Testeinrichtungen/Labor</t>
  </si>
  <si>
    <r>
      <t xml:space="preserve">Organisation </t>
    </r>
    <r>
      <rPr>
        <sz val="8"/>
        <rFont val="Arial"/>
        <family val="2"/>
      </rPr>
      <t>(Struktur, Kompetenzen, Verantwortungen)</t>
    </r>
  </si>
  <si>
    <r>
      <t xml:space="preserve">Leistungsfähigkeit </t>
    </r>
    <r>
      <rPr>
        <sz val="8"/>
        <rFont val="Arial"/>
        <family val="2"/>
      </rPr>
      <t>(Kapazität, Beweglichkeit, Personal)</t>
    </r>
  </si>
  <si>
    <r>
      <t xml:space="preserve">Integrität </t>
    </r>
    <r>
      <rPr>
        <b/>
        <sz val="8"/>
        <rFont val="Arial"/>
        <family val="2"/>
      </rPr>
      <t>(</t>
    </r>
    <r>
      <rPr>
        <sz val="8"/>
        <rFont val="Arial"/>
        <family val="2"/>
      </rPr>
      <t>Korrektheit, Offenheit)</t>
    </r>
  </si>
  <si>
    <r>
      <t>Kapazität, Auslastung, Flexibilität</t>
    </r>
    <r>
      <rPr>
        <sz val="10"/>
        <rFont val="Arial"/>
        <family val="2"/>
      </rPr>
      <t xml:space="preserve"> </t>
    </r>
    <r>
      <rPr>
        <sz val="8"/>
        <rFont val="Arial"/>
        <family val="2"/>
      </rPr>
      <t>(Schichten etc.)</t>
    </r>
  </si>
  <si>
    <t>sehr geeignet</t>
  </si>
  <si>
    <t>problematisch</t>
  </si>
  <si>
    <t>kommt nicht 
in Frage</t>
  </si>
  <si>
    <t>7.4 Ranking ( please cross ) Gesamtbewertung ( bitte ankreuzen )</t>
  </si>
  <si>
    <r>
      <t xml:space="preserve">4.1 Quality / </t>
    </r>
    <r>
      <rPr>
        <b/>
        <sz val="12"/>
        <color indexed="9"/>
        <rFont val="Arial"/>
        <family val="2"/>
      </rPr>
      <t>Qualität</t>
    </r>
  </si>
  <si>
    <t>7.1 Production ( please cross ) Produktion ( bitte ankreuzen )</t>
  </si>
  <si>
    <t xml:space="preserve">Registrierung Lieferantenportal </t>
  </si>
  <si>
    <t>CAD-Systeme/DFÜ</t>
  </si>
  <si>
    <t xml:space="preserve">Mittelwert Produktion </t>
  </si>
  <si>
    <t>geeignet</t>
  </si>
  <si>
    <t xml:space="preserve">Mittelwert R&amp;D </t>
  </si>
  <si>
    <t xml:space="preserve">Mittelwert Management </t>
  </si>
  <si>
    <t>Orga scrap/Rework etc.</t>
  </si>
  <si>
    <t>Process/maschinery/Equipment</t>
  </si>
  <si>
    <t>Capacity/Flexibility</t>
  </si>
  <si>
    <t>Test equipment/Labor</t>
  </si>
  <si>
    <t>Projectmanagement</t>
  </si>
  <si>
    <t>Performance</t>
  </si>
  <si>
    <t>prefered</t>
  </si>
  <si>
    <t>Integrity</t>
  </si>
  <si>
    <t>suitable</t>
  </si>
  <si>
    <t>not applicable</t>
  </si>
  <si>
    <t>unqualified</t>
  </si>
  <si>
    <r>
      <t>Lieferanteneingabe/</t>
    </r>
    <r>
      <rPr>
        <b/>
        <sz val="12"/>
        <color indexed="55"/>
        <rFont val="Arial"/>
        <family val="2"/>
      </rPr>
      <t>Suppliers input</t>
    </r>
  </si>
  <si>
    <t>Certification / Zertifizierung</t>
  </si>
  <si>
    <t>Ust-IdNr</t>
  </si>
  <si>
    <t>VAT-reg.no.</t>
  </si>
  <si>
    <t>Firmen-Id.Nr</t>
  </si>
  <si>
    <t>Konto Nr.</t>
  </si>
  <si>
    <t>Account no.</t>
  </si>
  <si>
    <t>Comp.reg-no.</t>
  </si>
  <si>
    <t>IBAN</t>
  </si>
  <si>
    <t>IATF 16949</t>
  </si>
  <si>
    <t>Select</t>
  </si>
  <si>
    <t>Geplant bis / Planned until</t>
  </si>
  <si>
    <t xml:space="preserve">ISO 14001 </t>
  </si>
  <si>
    <t>ISO 26262</t>
  </si>
  <si>
    <t>EMAS</t>
  </si>
  <si>
    <t>CCC</t>
  </si>
  <si>
    <t>REACH</t>
  </si>
  <si>
    <t>CSR DIN ISO 26000</t>
  </si>
  <si>
    <t>ISO 17025 [accredited test laboratory]</t>
  </si>
  <si>
    <t>ISO 15504 [SPICE]</t>
  </si>
  <si>
    <t>MAQMSR</t>
  </si>
  <si>
    <t>ISO 9001:2015</t>
  </si>
  <si>
    <t>Statistische Prozess Regelung</t>
  </si>
  <si>
    <t>Tool Shop</t>
  </si>
  <si>
    <t>Sales Manager / KAM</t>
  </si>
  <si>
    <t>Legal form</t>
  </si>
  <si>
    <t>Insurance / Versicherungen</t>
  </si>
  <si>
    <t>Bank name</t>
  </si>
  <si>
    <t>Bankname</t>
  </si>
  <si>
    <t>Bank Code</t>
  </si>
  <si>
    <t>Bankleitzahl</t>
  </si>
  <si>
    <t>Bank Country</t>
  </si>
  <si>
    <t>Bankland</t>
  </si>
  <si>
    <t xml:space="preserve">Betriebshaftpflicht vorhanden? </t>
  </si>
  <si>
    <t xml:space="preserve">Business liability insurance?
Betriebshaftpflicht vorhanden? 
</t>
  </si>
  <si>
    <t>incl. Product liability</t>
  </si>
  <si>
    <t>inkl.  Produkthaftpflicht</t>
  </si>
  <si>
    <t xml:space="preserve">incl. Environmental damage </t>
  </si>
  <si>
    <t>inkl. Umweltschadenversicherung</t>
  </si>
  <si>
    <t>incl. Tenancy damage, care of damage, load- and unload damage, representatives clause</t>
  </si>
  <si>
    <t>inkl. Mietsachschäden, Tätigkeitsschäden, Obhutsschäden, Be- und    Entladeschäden, Repräsentantenklausel</t>
  </si>
  <si>
    <t>Erweiterte Produkthaftpflicht vorhanden? [Zusätzlich Prüf- und Sortierkosten, Ersatzmaßnahmeregelung]</t>
  </si>
  <si>
    <t>Extended product liability? [Further inspection and sorting costs, substitute measure control]</t>
  </si>
  <si>
    <t>Rückrufkostendeckung, Deckung außerhalb der Gefahrenabwehr, Repräsentantenklausel vorhanden?</t>
  </si>
  <si>
    <t xml:space="preserve">Recall costs coverage, coverage out of hazard control, representation clause existing </t>
  </si>
  <si>
    <t xml:space="preserve">Emergency concepts incl. Force majeure, emergency situations available 
Notfallkonzept incl. höhere Gewalt und Krisensituation vorhanden
</t>
  </si>
  <si>
    <t>Notfallkonzept incl. höhere Gewalt und Krisensituation vorhanden</t>
  </si>
  <si>
    <t>Contact person Finance</t>
  </si>
  <si>
    <t>Ansprechpartner Finanzwesen</t>
  </si>
  <si>
    <t>Contact person IT</t>
  </si>
  <si>
    <t>Ansprechpartner IT</t>
  </si>
  <si>
    <t>Ansprechpartner Einkauf</t>
  </si>
  <si>
    <t>Contact person Purchase</t>
  </si>
  <si>
    <t>Contact person Production</t>
  </si>
  <si>
    <t>Contact person EDI</t>
  </si>
  <si>
    <t>Ansprechpartner Produktion</t>
  </si>
  <si>
    <t>Contact person Quality</t>
  </si>
  <si>
    <t>Contact person Logistics</t>
  </si>
  <si>
    <t>Ansprechpartner Logistik</t>
  </si>
  <si>
    <t>Notfallnummer technisch (24/7)</t>
  </si>
  <si>
    <t>Emergency call engineering (24/7)</t>
  </si>
  <si>
    <t>Ansprechpartner für Datenleitung [CAD-Datenleitung]</t>
  </si>
  <si>
    <t>Contact person WEB-Portal [CAD-data-line]</t>
  </si>
  <si>
    <t>Ansprechpartner DFÜ</t>
  </si>
  <si>
    <t>EURO</t>
  </si>
  <si>
    <t>Konzernumsatz</t>
  </si>
  <si>
    <t>Currency / Währung</t>
  </si>
  <si>
    <t>Company turnover</t>
  </si>
  <si>
    <t>Group sales / turnover</t>
  </si>
  <si>
    <t>Vorjahr</t>
  </si>
  <si>
    <t>2 years ago</t>
  </si>
  <si>
    <t>Vor 2 Jahren</t>
  </si>
  <si>
    <t>Planned current year</t>
  </si>
  <si>
    <t>Last year</t>
  </si>
  <si>
    <t>Geplant lfd. Jahr</t>
  </si>
  <si>
    <t>millions</t>
  </si>
  <si>
    <t>Europa</t>
  </si>
  <si>
    <t>EUROPE</t>
  </si>
  <si>
    <t>USA</t>
  </si>
  <si>
    <t>ASIA</t>
  </si>
  <si>
    <r>
      <t>Number of locations /</t>
    </r>
    <r>
      <rPr>
        <sz val="10"/>
        <rFont val="Arial"/>
        <family val="2"/>
      </rPr>
      <t xml:space="preserve"> Anzahl der Standorte</t>
    </r>
  </si>
  <si>
    <r>
      <t xml:space="preserve">Number of production plants / </t>
    </r>
    <r>
      <rPr>
        <sz val="10"/>
        <rFont val="Arial"/>
        <family val="2"/>
      </rPr>
      <t>Anzahl der Produktionsstandorte</t>
    </r>
  </si>
  <si>
    <r>
      <t xml:space="preserve">Major Customers / </t>
    </r>
    <r>
      <rPr>
        <sz val="10"/>
        <rFont val="Arial"/>
        <family val="2"/>
      </rPr>
      <t>Haupt-Kunden</t>
    </r>
  </si>
  <si>
    <r>
      <t xml:space="preserve">Industry / </t>
    </r>
    <r>
      <rPr>
        <sz val="10"/>
        <rFont val="Arial"/>
        <family val="2"/>
      </rPr>
      <t>Branche</t>
    </r>
  </si>
  <si>
    <r>
      <t>Country /</t>
    </r>
    <r>
      <rPr>
        <sz val="10"/>
        <rFont val="Arial"/>
        <family val="2"/>
      </rPr>
      <t xml:space="preserve"> Land</t>
    </r>
  </si>
  <si>
    <r>
      <t xml:space="preserve">Production plant / </t>
    </r>
    <r>
      <rPr>
        <sz val="10"/>
        <rFont val="Arial"/>
        <family val="2"/>
      </rPr>
      <t>Produktionsstandort</t>
    </r>
  </si>
  <si>
    <r>
      <t xml:space="preserve">Number of employees total
</t>
    </r>
    <r>
      <rPr>
        <sz val="10"/>
        <rFont val="Arial"/>
        <family val="2"/>
      </rPr>
      <t>Anzahl Beschäftigte Gesamt</t>
    </r>
  </si>
  <si>
    <r>
      <t xml:space="preserve">Turnover last year
</t>
    </r>
    <r>
      <rPr>
        <sz val="10"/>
        <rFont val="Arial"/>
        <family val="2"/>
      </rPr>
      <t>Umsatz Vorjahr</t>
    </r>
  </si>
  <si>
    <t>Documents</t>
  </si>
  <si>
    <t>with premises</t>
  </si>
  <si>
    <t>unsigned</t>
  </si>
  <si>
    <t>unreservedly accepted</t>
  </si>
  <si>
    <t>ok, AUDIT possible</t>
  </si>
  <si>
    <t>No RFQ and no placing of order possible</t>
  </si>
  <si>
    <t>Conditionally ok, Actions required! Written approval for AUDIT required by quality manager and purchasing manager!</t>
  </si>
  <si>
    <t>Supplier portal registration</t>
  </si>
  <si>
    <t>Willingness of VA/VE-Actions</t>
  </si>
  <si>
    <t>Bereitschaft zu VA/VE-Maßnahmen</t>
  </si>
  <si>
    <t>Consent Self-billing process / series invoices
Einwilligung MEGATECH-Gutschriftsverfahren</t>
  </si>
  <si>
    <t>Einwilligung Gutschriftsverfahren / Serienrechnungen</t>
  </si>
  <si>
    <t>2nd Stage Tool Shop vorhanden 
[Vertrag mit Werkzeugmacher in der Nähe des Serienstandortes]</t>
  </si>
  <si>
    <t>2nd Stage Tool Shop available 
[Contract with toolmaker near the series-production location]</t>
  </si>
  <si>
    <t>Degree of fulfilment</t>
  </si>
  <si>
    <r>
      <rPr>
        <sz val="12"/>
        <rFont val="Arial"/>
        <family val="2"/>
      </rPr>
      <t>Number of shifts</t>
    </r>
    <r>
      <rPr>
        <sz val="10"/>
        <rFont val="Arial"/>
        <family val="2"/>
      </rPr>
      <t xml:space="preserve"> / Anzahl der Schichten</t>
    </r>
  </si>
  <si>
    <r>
      <rPr>
        <sz val="12"/>
        <rFont val="Arial"/>
        <family val="2"/>
      </rPr>
      <t xml:space="preserve">Working days per week </t>
    </r>
    <r>
      <rPr>
        <sz val="10"/>
        <rFont val="Arial"/>
        <family val="2"/>
      </rPr>
      <t>/ Arbeitstage pro Woche</t>
    </r>
  </si>
  <si>
    <r>
      <t xml:space="preserve">Shift operation / </t>
    </r>
    <r>
      <rPr>
        <sz val="10"/>
        <rFont val="Arial"/>
        <family val="2"/>
      </rPr>
      <t>Schichtbetrieb</t>
    </r>
  </si>
  <si>
    <r>
      <t xml:space="preserve">4. Quality / </t>
    </r>
    <r>
      <rPr>
        <b/>
        <sz val="12"/>
        <color indexed="9"/>
        <rFont val="Arial"/>
        <family val="2"/>
      </rPr>
      <t>Qualität</t>
    </r>
  </si>
  <si>
    <r>
      <t>3. Production &amp; Logistics /</t>
    </r>
    <r>
      <rPr>
        <sz val="14"/>
        <color indexed="9"/>
        <rFont val="Arial"/>
        <family val="2"/>
      </rPr>
      <t xml:space="preserve"> </t>
    </r>
    <r>
      <rPr>
        <b/>
        <sz val="12"/>
        <color indexed="9"/>
        <rFont val="Arial"/>
        <family val="2"/>
      </rPr>
      <t>Produktion &amp; Logistik</t>
    </r>
  </si>
  <si>
    <r>
      <rPr>
        <sz val="12"/>
        <rFont val="Arial"/>
        <family val="2"/>
      </rPr>
      <t xml:space="preserve">Contingency Plan FO-114 </t>
    </r>
    <r>
      <rPr>
        <sz val="10"/>
        <rFont val="Arial"/>
        <family val="2"/>
      </rPr>
      <t>/ Notfallplan FO-114</t>
    </r>
  </si>
  <si>
    <r>
      <t xml:space="preserve">ERP System / </t>
    </r>
    <r>
      <rPr>
        <sz val="10"/>
        <rFont val="Arial"/>
        <family val="2"/>
      </rPr>
      <t>ERP-System</t>
    </r>
  </si>
  <si>
    <r>
      <t xml:space="preserve">EDI / </t>
    </r>
    <r>
      <rPr>
        <sz val="10"/>
        <rFont val="Arial"/>
        <family val="2"/>
      </rPr>
      <t>DFÜ</t>
    </r>
  </si>
  <si>
    <r>
      <t xml:space="preserve">Barcode System / </t>
    </r>
    <r>
      <rPr>
        <sz val="10"/>
        <rFont val="Arial"/>
        <family val="2"/>
      </rPr>
      <t>Barcode System</t>
    </r>
  </si>
  <si>
    <t>Größe der Produktionsfläche qm gesamt</t>
  </si>
  <si>
    <t>Size of the production area sq.m [ft.] total</t>
  </si>
  <si>
    <t>qm</t>
  </si>
  <si>
    <r>
      <t xml:space="preserve">Production days p. year / </t>
    </r>
    <r>
      <rPr>
        <sz val="10"/>
        <rFont val="Arial"/>
        <family val="2"/>
      </rPr>
      <t>Produktionstage pro Jahr</t>
    </r>
  </si>
  <si>
    <t>Wochen pro Jahr</t>
  </si>
  <si>
    <r>
      <t xml:space="preserve">Weeks / Year / </t>
    </r>
    <r>
      <rPr>
        <sz val="10"/>
        <rFont val="Arial"/>
        <family val="2"/>
      </rPr>
      <t>Wochen / Jahr</t>
    </r>
  </si>
  <si>
    <r>
      <t xml:space="preserve">Maximum e-mail file size [Incoming] 
</t>
    </r>
    <r>
      <rPr>
        <sz val="10"/>
        <rFont val="Arial"/>
        <family val="2"/>
      </rPr>
      <t>Maximale empfangbare E-Mailgröße</t>
    </r>
  </si>
  <si>
    <t>MB</t>
  </si>
  <si>
    <r>
      <rPr>
        <sz val="12"/>
        <rFont val="Arial"/>
        <family val="2"/>
      </rPr>
      <t>unlimited</t>
    </r>
    <r>
      <rPr>
        <sz val="10"/>
        <rFont val="Arial"/>
        <family val="2"/>
      </rPr>
      <t xml:space="preserve"> / unbegrenzt</t>
    </r>
  </si>
  <si>
    <r>
      <rPr>
        <sz val="12"/>
        <rFont val="Arial"/>
        <family val="2"/>
      </rPr>
      <t>Certifying Institute</t>
    </r>
    <r>
      <rPr>
        <sz val="10"/>
        <rFont val="Arial"/>
        <family val="2"/>
      </rPr>
      <t xml:space="preserve">
Zertifizierungsgesellschaft</t>
    </r>
  </si>
  <si>
    <r>
      <t>Method of Audit ( VDA 6 / MAQMSR )</t>
    </r>
    <r>
      <rPr>
        <sz val="10"/>
        <rFont val="Arial"/>
        <family val="2"/>
      </rPr>
      <t xml:space="preserve">/ </t>
    </r>
    <r>
      <rPr>
        <sz val="8"/>
        <rFont val="Arial"/>
        <family val="2"/>
      </rPr>
      <t>Auditmethode</t>
    </r>
  </si>
  <si>
    <r>
      <t xml:space="preserve">Date / </t>
    </r>
    <r>
      <rPr>
        <sz val="10"/>
        <rFont val="Arial"/>
        <family val="2"/>
      </rPr>
      <t xml:space="preserve">Datum
</t>
    </r>
    <r>
      <rPr>
        <sz val="8"/>
        <rFont val="Arial"/>
        <family val="2"/>
      </rPr>
      <t>yyyy-mm-dd</t>
    </r>
  </si>
  <si>
    <r>
      <t xml:space="preserve">Material laboratory
</t>
    </r>
    <r>
      <rPr>
        <sz val="10"/>
        <rFont val="Arial"/>
        <family val="2"/>
      </rPr>
      <t>Materiallabor</t>
    </r>
  </si>
  <si>
    <r>
      <t xml:space="preserve">Failure Mode and Effects Analysis
</t>
    </r>
    <r>
      <rPr>
        <sz val="10"/>
        <rFont val="Arial"/>
        <family val="2"/>
      </rPr>
      <t>Fehler– Möglichkeits- und Einfluss- Analyse</t>
    </r>
  </si>
  <si>
    <r>
      <t xml:space="preserve">Machine capability studies
</t>
    </r>
    <r>
      <rPr>
        <sz val="10"/>
        <rFont val="Arial"/>
        <family val="2"/>
      </rPr>
      <t>Maschinenfähigkeitsuntersuchung [MFU]</t>
    </r>
  </si>
  <si>
    <r>
      <t xml:space="preserve">Measure laboratory
</t>
    </r>
    <r>
      <rPr>
        <sz val="10"/>
        <rFont val="Arial"/>
        <family val="2"/>
      </rPr>
      <t>Messlabor</t>
    </r>
  </si>
  <si>
    <r>
      <t xml:space="preserve">Quality Assurance / </t>
    </r>
    <r>
      <rPr>
        <sz val="10"/>
        <rFont val="Arial"/>
        <family val="2"/>
      </rPr>
      <t>Qualitätssicherung</t>
    </r>
  </si>
  <si>
    <t>Quality costs tracked and recorded</t>
  </si>
  <si>
    <t>Status</t>
  </si>
  <si>
    <t>5. Capability / Fähigkeiten</t>
  </si>
  <si>
    <t>Eigener Werkzeugbau vorhanden</t>
  </si>
  <si>
    <t>Own Tool Shop</t>
  </si>
  <si>
    <r>
      <rPr>
        <sz val="12"/>
        <rFont val="Arial"/>
        <family val="2"/>
      </rPr>
      <t>Product Name</t>
    </r>
    <r>
      <rPr>
        <sz val="10"/>
        <rFont val="Arial"/>
        <family val="2"/>
      </rPr>
      <t xml:space="preserve">
Produkt Name</t>
    </r>
  </si>
  <si>
    <r>
      <t xml:space="preserve">Major Sub-suppliers / </t>
    </r>
    <r>
      <rPr>
        <sz val="10"/>
        <rFont val="Arial"/>
        <family val="2"/>
      </rPr>
      <t>Wichtigste Unterlieferanten</t>
    </r>
  </si>
  <si>
    <t>Number and Percentage of in-house tooling manufacturing per year</t>
  </si>
  <si>
    <t>Anzahl und Anteil selbst erstellter Werkzeuge per Jahr</t>
  </si>
  <si>
    <t>Prozent der Inhouse Werkzeuge</t>
  </si>
  <si>
    <t>Hat Ihr Unternehmen ein internes Ingenieurwesen, welches falls erforderlich mit dem Kunden zusammenarbeitet?</t>
  </si>
  <si>
    <t>Does your company have an internal engineering to work with the customer if required?</t>
  </si>
  <si>
    <t>Rapid prototyping</t>
  </si>
  <si>
    <t>Interne 3-D Vermessung</t>
  </si>
  <si>
    <t>Prototypenbau</t>
  </si>
  <si>
    <t>Prototype construction</t>
  </si>
  <si>
    <t>3D Printer inhouse</t>
  </si>
  <si>
    <t>Interner 3D Druck</t>
  </si>
  <si>
    <t>Rapid prototyping /                                  
Rapid prototyping</t>
  </si>
  <si>
    <t>In-house 3-D Measurement</t>
  </si>
  <si>
    <t>KANBAN</t>
  </si>
  <si>
    <t>Just in Time [JIT]</t>
  </si>
  <si>
    <t>Just in Sequence [JIS]</t>
  </si>
  <si>
    <t>Lieferantengesteuerter Bestand</t>
  </si>
  <si>
    <t>Vendor Managed Inventory [VMI]</t>
  </si>
  <si>
    <t>How is your "EARLY WARNING SYSTEM" organized towards the customer?
[concerning own supply problems, technical problems, danger of exceeding delivery date]</t>
  </si>
  <si>
    <t>Wie ist Ihr "FRÜHWARNSYSTEM" zum Kunden hin organisiert?
[bezüglich eigener Beschaffungsschwierigkeiten, technischer Probleme, Gefährdung der Lieferfrist]</t>
  </si>
  <si>
    <r>
      <t xml:space="preserve">3.1 Standard Terms / </t>
    </r>
    <r>
      <rPr>
        <b/>
        <sz val="12"/>
        <color indexed="9"/>
        <rFont val="Arial"/>
        <family val="2"/>
      </rPr>
      <t>Standardkonditionen im Lieferverhältnis</t>
    </r>
  </si>
  <si>
    <t>DDP</t>
  </si>
  <si>
    <r>
      <t xml:space="preserve">Terms of delivery / </t>
    </r>
    <r>
      <rPr>
        <sz val="10"/>
        <rFont val="Arial"/>
        <family val="2"/>
      </rPr>
      <t>Frachtkonditionen [Incoterms]</t>
    </r>
  </si>
  <si>
    <t>Maximale Bauteilgröße</t>
  </si>
  <si>
    <t>Maximum Part-Size</t>
  </si>
  <si>
    <t>Code of Conduct</t>
  </si>
  <si>
    <t>Verhaltenskodex</t>
  </si>
  <si>
    <t>Latest Annual Report</t>
  </si>
  <si>
    <t>Letzter Geschäftsbericht</t>
  </si>
  <si>
    <t>Firmenpräsentation</t>
  </si>
  <si>
    <t>QM Zertifikat/e</t>
  </si>
  <si>
    <r>
      <t>Handhabung Ausschuss/Nacharbeit</t>
    </r>
    <r>
      <rPr>
        <sz val="10"/>
        <rFont val="Arial"/>
        <family val="2"/>
      </rPr>
      <t xml:space="preserve"> </t>
    </r>
    <r>
      <rPr>
        <sz val="8"/>
        <rFont val="Arial"/>
        <family val="2"/>
      </rPr>
      <t>(sep. Behälter, Kennzeichn., räumliche Trennung), Teilekennzeichnung</t>
    </r>
  </si>
  <si>
    <t>Schlecht</t>
  </si>
  <si>
    <t>Credit Rating</t>
  </si>
  <si>
    <t>Erfahrung/Kompetenz</t>
  </si>
  <si>
    <t>Expierence</t>
  </si>
  <si>
    <t>Business potential</t>
  </si>
  <si>
    <t>risk</t>
  </si>
  <si>
    <t>Zahlungskonditionen</t>
  </si>
  <si>
    <t>Zahlungskonditionen für Werkzeuge / Investitionen</t>
  </si>
  <si>
    <t>Terms of payment for tooling / investments [CapEx]</t>
  </si>
  <si>
    <t>On the 15th of the second month following the delivery minus 3 % discount or net on the 25th of the second month following the delivery.</t>
  </si>
  <si>
    <t>Am 15. des zweiten, der Lieferung folgenden Monats mit 3 % Skonto oder am 25. des zweiten, der Lieferung folgenden Monats netto</t>
  </si>
  <si>
    <t>days net overseas [min.120 days]
3 % Discount</t>
  </si>
  <si>
    <t>100 % after successful PPAP Grade 1 [Green]
           nach PPAP Note1 [Grün]</t>
  </si>
  <si>
    <t>70 % after release of PPAP Grade 3 [Yellow] and
         nach PPAP Note 3 [Gelb] und
30%  after PPAP Grade 1 [Green]
         nach PPAP Note1 [Grün]</t>
  </si>
  <si>
    <t>Incoterm</t>
  </si>
  <si>
    <r>
      <t xml:space="preserve">agreed delivery place / </t>
    </r>
    <r>
      <rPr>
        <sz val="10"/>
        <rFont val="Arial"/>
        <family val="2"/>
      </rPr>
      <t>vereinbarter Lieferort</t>
    </r>
  </si>
  <si>
    <t>Maschinenliste inkl. Kostensätze</t>
  </si>
  <si>
    <t>List of machines incl. cost-rates</t>
  </si>
  <si>
    <t>Gültige Versicherungspolizzen</t>
  </si>
  <si>
    <t>Valid insurance policies</t>
  </si>
  <si>
    <t>Datum der Durchführung</t>
  </si>
  <si>
    <r>
      <t xml:space="preserve">Prepared by / </t>
    </r>
    <r>
      <rPr>
        <sz val="10"/>
        <rFont val="Arial"/>
        <family val="2"/>
      </rPr>
      <t>Ersteller (Supplier/Lieferant):</t>
    </r>
  </si>
  <si>
    <r>
      <t>Date /</t>
    </r>
    <r>
      <rPr>
        <sz val="10"/>
        <rFont val="Arial"/>
        <family val="2"/>
      </rPr>
      <t xml:space="preserve"> </t>
    </r>
    <r>
      <rPr>
        <sz val="10"/>
        <rFont val="Arial"/>
        <family val="2"/>
      </rPr>
      <t>Datum:</t>
    </r>
  </si>
  <si>
    <r>
      <t xml:space="preserve">Title </t>
    </r>
    <r>
      <rPr>
        <sz val="10"/>
        <rFont val="Arial"/>
        <family val="2"/>
      </rPr>
      <t xml:space="preserve">/ </t>
    </r>
    <r>
      <rPr>
        <sz val="10"/>
        <rFont val="Arial"/>
        <family val="2"/>
      </rPr>
      <t>Funktion:</t>
    </r>
  </si>
  <si>
    <t>8. Remarks ( please fill in ) Bemerkung ( bitte ausfüllen )</t>
  </si>
  <si>
    <t>Date of performance</t>
  </si>
  <si>
    <t>aktuell ungeeignet</t>
  </si>
  <si>
    <t>Total assessment index
Bewertungsindex Gesamt</t>
  </si>
  <si>
    <t>assessment index
Bewertungsindex</t>
  </si>
  <si>
    <r>
      <t xml:space="preserve">Business Language
</t>
    </r>
    <r>
      <rPr>
        <sz val="10"/>
        <rFont val="Arial"/>
        <family val="2"/>
      </rPr>
      <t>Geschäftssprache</t>
    </r>
  </si>
  <si>
    <r>
      <t xml:space="preserve">Native Language
</t>
    </r>
    <r>
      <rPr>
        <sz val="10"/>
        <rFont val="Arial"/>
        <family val="2"/>
      </rPr>
      <t>Landessprache</t>
    </r>
  </si>
  <si>
    <t>BIC / SWIFT</t>
  </si>
  <si>
    <r>
      <rPr>
        <sz val="11"/>
        <rFont val="Arial"/>
        <family val="2"/>
      </rPr>
      <t>Sum insured Mill.-EURO</t>
    </r>
    <r>
      <rPr>
        <sz val="10"/>
        <rFont val="Arial"/>
        <family val="2"/>
      </rPr>
      <t xml:space="preserve"> / Deckungssumme Mio.-EURO</t>
    </r>
  </si>
  <si>
    <r>
      <rPr>
        <sz val="11"/>
        <rFont val="Arial"/>
        <family val="2"/>
      </rPr>
      <t xml:space="preserve">available
</t>
    </r>
    <r>
      <rPr>
        <sz val="10"/>
        <rFont val="Arial"/>
        <family val="2"/>
      </rPr>
      <t>vorhanden</t>
    </r>
  </si>
  <si>
    <r>
      <t>2. Company data /</t>
    </r>
    <r>
      <rPr>
        <b/>
        <sz val="12"/>
        <color indexed="9"/>
        <rFont val="Arial"/>
        <family val="2"/>
      </rPr>
      <t xml:space="preserve"> Unternehmensdaten</t>
    </r>
    <r>
      <rPr>
        <sz val="12"/>
        <color indexed="9"/>
        <rFont val="Arial"/>
        <family val="2"/>
      </rPr>
      <t xml:space="preserve"> </t>
    </r>
  </si>
  <si>
    <r>
      <rPr>
        <sz val="11"/>
        <rFont val="Arial"/>
        <family val="2"/>
      </rPr>
      <t>Unit</t>
    </r>
    <r>
      <rPr>
        <sz val="10"/>
        <rFont val="Arial"/>
        <family val="2"/>
      </rPr>
      <t xml:space="preserve"> / Einheit</t>
    </r>
  </si>
  <si>
    <r>
      <t xml:space="preserve">6. Attached documents / </t>
    </r>
    <r>
      <rPr>
        <b/>
        <sz val="12"/>
        <color indexed="9"/>
        <rFont val="Arial"/>
        <family val="2"/>
      </rPr>
      <t>Mitgesendete Unterlagen</t>
    </r>
  </si>
  <si>
    <r>
      <t xml:space="preserve">Bonität </t>
    </r>
    <r>
      <rPr>
        <sz val="8"/>
        <rFont val="Arial"/>
        <family val="2"/>
      </rPr>
      <t>(Kreditwüdigkeit, Liquidität, Bankgarantien )</t>
    </r>
  </si>
  <si>
    <t>Organization</t>
  </si>
  <si>
    <r>
      <t xml:space="preserve">Geschäftspotenzial </t>
    </r>
    <r>
      <rPr>
        <sz val="8"/>
        <rFont val="Arial"/>
        <family val="2"/>
      </rPr>
      <t>(heute und zukünftig)</t>
    </r>
  </si>
  <si>
    <t>CAD/EDI/remote data transmiss.</t>
  </si>
  <si>
    <t>Capacity R&amp;D</t>
  </si>
  <si>
    <t>Lackieren</t>
  </si>
  <si>
    <t>Verchromen</t>
  </si>
  <si>
    <r>
      <t xml:space="preserve">Surface finish / </t>
    </r>
    <r>
      <rPr>
        <sz val="10"/>
        <rFont val="Arial"/>
        <family val="2"/>
      </rPr>
      <t>Oberflächenveredelung</t>
    </r>
  </si>
  <si>
    <t>Painting</t>
  </si>
  <si>
    <t>Galvanisieren</t>
  </si>
  <si>
    <t>Chromium-plate</t>
  </si>
  <si>
    <t>Galvanize</t>
  </si>
  <si>
    <t>Yes</t>
  </si>
  <si>
    <t xml:space="preserve">Basis Lieferanten-Anforderungen </t>
  </si>
  <si>
    <t>Basic Requirements to be met by Supplier</t>
  </si>
  <si>
    <t>Abschnitt 1 bis inkl. 6 sind vom Lieferanten auszufüllen</t>
  </si>
  <si>
    <t>Section 1 to incl. 6 are to be filled-in by the supplier</t>
  </si>
  <si>
    <t>Supplier Self Assessment (SSA)</t>
  </si>
  <si>
    <t>Lieferantenselbstauskunft (LSA)</t>
  </si>
  <si>
    <t>FO-008</t>
  </si>
  <si>
    <t>7.2 R&amp;D/ Projectmanagement ( please cross ) R&amp;D/ Projektmanagement ( bitte ankreuzen )</t>
  </si>
  <si>
    <t>7.3  Management / Company Profile ( please cross ) Management / Firmenprofil ( bitte ankreuzen )</t>
  </si>
  <si>
    <r>
      <t>Sauberkeit u. Ordnung, Materialfluss</t>
    </r>
    <r>
      <rPr>
        <sz val="10"/>
        <rFont val="Arial"/>
        <family val="2"/>
      </rPr>
      <t xml:space="preserve"> </t>
    </r>
    <r>
      <rPr>
        <sz val="8"/>
        <rFont val="Arial"/>
        <family val="2"/>
      </rPr>
      <t>(chaotisch/linear)</t>
    </r>
  </si>
  <si>
    <r>
      <t xml:space="preserve">Data Transfer / </t>
    </r>
    <r>
      <rPr>
        <sz val="10"/>
        <rFont val="Arial"/>
        <family val="2"/>
      </rPr>
      <t>Datentransfer</t>
    </r>
  </si>
  <si>
    <t xml:space="preserve">     Vertrieb        </t>
  </si>
  <si>
    <t xml:space="preserve">   Quality    </t>
  </si>
  <si>
    <t>Zahlungskonditionen für Produkte / Rohmaterial</t>
  </si>
  <si>
    <t>Terms of payment for productes / raw-material</t>
  </si>
  <si>
    <t>Country Codes according to ISO-3166-1 (Status: 2011-01-31)</t>
  </si>
  <si>
    <t>Country</t>
  </si>
  <si>
    <t>3-digit ISO Country Code</t>
  </si>
  <si>
    <t>A - C</t>
  </si>
  <si>
    <t>Afghanistan</t>
  </si>
  <si>
    <t>AFG</t>
  </si>
  <si>
    <t>Åland Islands</t>
  </si>
  <si>
    <t>ALA</t>
  </si>
  <si>
    <t>Albania</t>
  </si>
  <si>
    <t>ALB</t>
  </si>
  <si>
    <t>Algeria</t>
  </si>
  <si>
    <t>DZA</t>
  </si>
  <si>
    <t>American Samoa</t>
  </si>
  <si>
    <t>ASM</t>
  </si>
  <si>
    <t>Andorra</t>
  </si>
  <si>
    <t>AND</t>
  </si>
  <si>
    <t>Angola</t>
  </si>
  <si>
    <t>AGO</t>
  </si>
  <si>
    <t>Anguilla</t>
  </si>
  <si>
    <t>AIA</t>
  </si>
  <si>
    <t>Antarctica</t>
  </si>
  <si>
    <t>ATA</t>
  </si>
  <si>
    <t>Antigua and Barbuda</t>
  </si>
  <si>
    <t>ATG</t>
  </si>
  <si>
    <t>Argentina</t>
  </si>
  <si>
    <t>ARG</t>
  </si>
  <si>
    <t>Armenia</t>
  </si>
  <si>
    <t>ARM</t>
  </si>
  <si>
    <t>Aruba</t>
  </si>
  <si>
    <t>ABW</t>
  </si>
  <si>
    <t>Australia</t>
  </si>
  <si>
    <t>AUS</t>
  </si>
  <si>
    <t>Austria</t>
  </si>
  <si>
    <t>AUT</t>
  </si>
  <si>
    <t>Azerbaijan</t>
  </si>
  <si>
    <t>AZE</t>
  </si>
  <si>
    <t>Bahamas</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</si>
  <si>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</si>
  <si>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</si>
  <si>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</si>
  <si>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</si>
  <si>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</si>
  <si>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</si>
  <si>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</si>
  <si>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</si>
  <si>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</si>
  <si>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</si>
  <si>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</si>
  <si>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</si>
  <si>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</si>
  <si>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</si>
  <si>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</si>
  <si>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</si>
  <si>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</si>
  <si>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</si>
  <si>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</si>
  <si>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 Plurinational State of</t>
  </si>
  <si>
    <t>BOL</t>
  </si>
  <si>
    <t>Bonaire, Saint Eustatius and Saba</t>
  </si>
  <si>
    <t>BES</t>
  </si>
  <si>
    <t>Bosnia and Herzegovina</t>
  </si>
  <si>
    <t>BIH</t>
  </si>
  <si>
    <t>Botswana</t>
  </si>
  <si>
    <t>BWA</t>
  </si>
  <si>
    <t>Bouvet Island</t>
  </si>
  <si>
    <t>BVT</t>
  </si>
  <si>
    <t>Brazil</t>
  </si>
  <si>
    <t>BRA</t>
  </si>
  <si>
    <t>British Indian Ocean Territory</t>
  </si>
  <si>
    <t>IOT</t>
  </si>
  <si>
    <t>Brunei Darussalam</t>
  </si>
  <si>
    <t>BRN</t>
  </si>
  <si>
    <t>Bulgaria</t>
  </si>
  <si>
    <t>BGR</t>
  </si>
  <si>
    <t>Burkina Faso</t>
  </si>
  <si>
    <t>BFA</t>
  </si>
  <si>
    <t>Burundi</t>
  </si>
  <si>
    <t>BDI</t>
  </si>
  <si>
    <t>Cambodia</t>
  </si>
  <si>
    <t>KHM</t>
  </si>
  <si>
    <t>Cameroon</t>
  </si>
  <si>
    <t>CMR</t>
  </si>
  <si>
    <t>Canada</t>
  </si>
  <si>
    <t>CAN</t>
  </si>
  <si>
    <t>Cape Verde</t>
  </si>
  <si>
    <t>CPV</t>
  </si>
  <si>
    <t>Cayman Islands</t>
  </si>
  <si>
    <t>CYM</t>
  </si>
  <si>
    <t>Central African Republic</t>
  </si>
  <si>
    <t>CAF</t>
  </si>
  <si>
    <t>Chad</t>
  </si>
  <si>
    <t>TCD</t>
  </si>
  <si>
    <t>Chile</t>
  </si>
  <si>
    <t>CHL</t>
  </si>
  <si>
    <t>China</t>
  </si>
  <si>
    <t>CHN</t>
  </si>
  <si>
    <t>Christmas Island</t>
  </si>
  <si>
    <t>CXR</t>
  </si>
  <si>
    <t>Cocos (Keeling) Islands</t>
  </si>
  <si>
    <t>CCK</t>
  </si>
  <si>
    <t>Colombia</t>
  </si>
  <si>
    <t>COL</t>
  </si>
  <si>
    <t>Comoros</t>
  </si>
  <si>
    <t>COM</t>
  </si>
  <si>
    <t>Congo, Republic of</t>
  </si>
  <si>
    <t>COG</t>
  </si>
  <si>
    <t>Congo, the Democratic Republic of the</t>
  </si>
  <si>
    <t>COD</t>
  </si>
  <si>
    <t>Cook Islands</t>
  </si>
  <si>
    <t>COK</t>
  </si>
  <si>
    <t>Costa Rica</t>
  </si>
  <si>
    <t>CRI</t>
  </si>
  <si>
    <t>Côte d'Ivoire</t>
  </si>
  <si>
    <t>CIV</t>
  </si>
  <si>
    <t>Croatia</t>
  </si>
  <si>
    <t>HRV</t>
  </si>
  <si>
    <t>Cuba</t>
  </si>
  <si>
    <t>CUB</t>
  </si>
  <si>
    <t>Curaçao</t>
  </si>
  <si>
    <t>CUW</t>
  </si>
  <si>
    <t>Cyprus</t>
  </si>
  <si>
    <t>CYP</t>
  </si>
  <si>
    <t>Czech Republic</t>
  </si>
  <si>
    <t>CZE</t>
  </si>
  <si>
    <t>D - G</t>
  </si>
  <si>
    <t>Denmark</t>
  </si>
  <si>
    <t>DNK</t>
  </si>
  <si>
    <t>Djibouti</t>
  </si>
  <si>
    <t>DJI</t>
  </si>
  <si>
    <t>Dominica</t>
  </si>
  <si>
    <t>DMA</t>
  </si>
  <si>
    <t>Dominican Republic</t>
  </si>
  <si>
    <t>DOM</t>
  </si>
  <si>
    <t>Ecuador</t>
  </si>
  <si>
    <t>ECU</t>
  </si>
  <si>
    <t>Egypt</t>
  </si>
  <si>
    <t>EGY</t>
  </si>
  <si>
    <t>El Salvador</t>
  </si>
  <si>
    <t>SLV</t>
  </si>
  <si>
    <t>Equatorial Guinea</t>
  </si>
  <si>
    <t>GNQ</t>
  </si>
  <si>
    <t>Eritrea</t>
  </si>
  <si>
    <t>ERI</t>
  </si>
  <si>
    <t>Estonia</t>
  </si>
  <si>
    <t>EST</t>
  </si>
  <si>
    <t>Ethiopia</t>
  </si>
  <si>
    <t>ETH</t>
  </si>
  <si>
    <t>Falkland Islands (Malvinas)</t>
  </si>
  <si>
    <t>FLK</t>
  </si>
  <si>
    <t>Faroe Islands</t>
  </si>
  <si>
    <t>FRO</t>
  </si>
  <si>
    <t>Fiji</t>
  </si>
  <si>
    <t>FJI</t>
  </si>
  <si>
    <t>Finland</t>
  </si>
  <si>
    <t>FIN</t>
  </si>
  <si>
    <t>France</t>
  </si>
  <si>
    <t>FRA</t>
  </si>
  <si>
    <t>French Guiana</t>
  </si>
  <si>
    <t>GUF</t>
  </si>
  <si>
    <t>French Polynesia</t>
  </si>
  <si>
    <t>PYF</t>
  </si>
  <si>
    <t>French Southern Territories</t>
  </si>
  <si>
    <t>ATF</t>
  </si>
  <si>
    <t>Gabon</t>
  </si>
  <si>
    <t>GAB</t>
  </si>
  <si>
    <t>Gambia</t>
  </si>
  <si>
    <t>GMB</t>
  </si>
  <si>
    <t>Georgia</t>
  </si>
  <si>
    <t>GEO</t>
  </si>
  <si>
    <t>Germany</t>
  </si>
  <si>
    <t>DEU</t>
  </si>
  <si>
    <t>Ghana</t>
  </si>
  <si>
    <t>GHA</t>
  </si>
  <si>
    <t>Gibraltar</t>
  </si>
  <si>
    <t>GIB</t>
  </si>
  <si>
    <t>Greece</t>
  </si>
  <si>
    <t>GRC</t>
  </si>
  <si>
    <t>Greenland</t>
  </si>
  <si>
    <t>GRL</t>
  </si>
  <si>
    <t>Grenada</t>
  </si>
  <si>
    <t>GRD</t>
  </si>
  <si>
    <t>Guadeloupe</t>
  </si>
  <si>
    <t>GLP</t>
  </si>
  <si>
    <t>Guam</t>
  </si>
  <si>
    <t>GUM</t>
  </si>
  <si>
    <t>Guatemala</t>
  </si>
  <si>
    <t>GTM</t>
  </si>
  <si>
    <t>Guernsey</t>
  </si>
  <si>
    <t>GGY</t>
  </si>
  <si>
    <t>Guinea</t>
  </si>
  <si>
    <t>GIN</t>
  </si>
  <si>
    <t>Guinea-Bissau</t>
  </si>
  <si>
    <t>GNB</t>
  </si>
  <si>
    <t>Guyana</t>
  </si>
  <si>
    <t>GUY</t>
  </si>
  <si>
    <t>H - L</t>
  </si>
  <si>
    <t>Haiti</t>
  </si>
  <si>
    <t>HTI</t>
  </si>
  <si>
    <t>Heard Island and McDonald Islands</t>
  </si>
  <si>
    <t>HMD</t>
  </si>
  <si>
    <t>Holy See (Vatican City State)</t>
  </si>
  <si>
    <t>VAT</t>
  </si>
  <si>
    <t>Honduras</t>
  </si>
  <si>
    <t>HND</t>
  </si>
  <si>
    <t>Hong Kong</t>
  </si>
  <si>
    <t>HKG</t>
  </si>
  <si>
    <t>Hungary</t>
  </si>
  <si>
    <t>HUN</t>
  </si>
  <si>
    <t>Iceland</t>
  </si>
  <si>
    <t>ISL</t>
  </si>
  <si>
    <t>India</t>
  </si>
  <si>
    <t>IND</t>
  </si>
  <si>
    <t>Indonesia</t>
  </si>
  <si>
    <t>IDN</t>
  </si>
  <si>
    <t>Iran, Islamic Republic of</t>
  </si>
  <si>
    <t>IRN</t>
  </si>
  <si>
    <t>Iraq</t>
  </si>
  <si>
    <t>IRQ</t>
  </si>
  <si>
    <t>Ireland</t>
  </si>
  <si>
    <t>IRL</t>
  </si>
  <si>
    <t>Isle of Man</t>
  </si>
  <si>
    <t>IMN</t>
  </si>
  <si>
    <t>Israel</t>
  </si>
  <si>
    <t>ISR</t>
  </si>
  <si>
    <t>Italy</t>
  </si>
  <si>
    <t>ITA</t>
  </si>
  <si>
    <t>Jamaica</t>
  </si>
  <si>
    <t>JAM</t>
  </si>
  <si>
    <t>Japan</t>
  </si>
  <si>
    <t>JPN</t>
  </si>
  <si>
    <t>Jersey</t>
  </si>
  <si>
    <t>JEY</t>
  </si>
  <si>
    <t>Jordan</t>
  </si>
  <si>
    <t>JOR</t>
  </si>
  <si>
    <t>Kazakhstan</t>
  </si>
  <si>
    <t>KAZ</t>
  </si>
  <si>
    <t>Kenya</t>
  </si>
  <si>
    <t>KEN</t>
  </si>
  <si>
    <t>Kiribati</t>
  </si>
  <si>
    <t>KIR</t>
  </si>
  <si>
    <t>Korea, Democratic People's Republic Of (North Korea)</t>
  </si>
  <si>
    <t>PRK</t>
  </si>
  <si>
    <t>Korea, Republic Of (South Korea)</t>
  </si>
  <si>
    <t>KOR</t>
  </si>
  <si>
    <t>Kuwait</t>
  </si>
  <si>
    <t>KWT</t>
  </si>
  <si>
    <t>Kyrgyzstan</t>
  </si>
  <si>
    <t>KGZ</t>
  </si>
  <si>
    <t>Lao People's Democratic Republic</t>
  </si>
  <si>
    <t>LAO</t>
  </si>
  <si>
    <t>Latvia</t>
  </si>
  <si>
    <t>LVA</t>
  </si>
  <si>
    <t>Lebanon</t>
  </si>
  <si>
    <t>LBN</t>
  </si>
  <si>
    <t>Lesotho</t>
  </si>
  <si>
    <t>LSO</t>
  </si>
  <si>
    <t>Liberia</t>
  </si>
  <si>
    <t>LBR</t>
  </si>
  <si>
    <t>Libyan Arab Jamahiriya</t>
  </si>
  <si>
    <t>LBY</t>
  </si>
  <si>
    <t>Liechtenstein</t>
  </si>
  <si>
    <t>LIE</t>
  </si>
  <si>
    <t>Lithuania</t>
  </si>
  <si>
    <t>LTU</t>
  </si>
  <si>
    <t>Luxembourg</t>
  </si>
  <si>
    <t>LUX</t>
  </si>
  <si>
    <t>M - P</t>
  </si>
  <si>
    <t>Macao</t>
  </si>
  <si>
    <t>MAC</t>
  </si>
  <si>
    <t>Macedonia, the former Yugoslav Republic of</t>
  </si>
  <si>
    <t>MKD</t>
  </si>
  <si>
    <t>Madagascar</t>
  </si>
  <si>
    <t>MDG</t>
  </si>
  <si>
    <t>Malawi</t>
  </si>
  <si>
    <t>MWI</t>
  </si>
  <si>
    <t>Malaysia</t>
  </si>
  <si>
    <t>MYS</t>
  </si>
  <si>
    <t>Maldives</t>
  </si>
  <si>
    <t>MDV</t>
  </si>
  <si>
    <t>Mali</t>
  </si>
  <si>
    <t>MLI</t>
  </si>
  <si>
    <t>Malta</t>
  </si>
  <si>
    <t>MLT</t>
  </si>
  <si>
    <t>Marshall Islands</t>
  </si>
  <si>
    <t>MHL</t>
  </si>
  <si>
    <t>Martinique</t>
  </si>
  <si>
    <t>MTQ</t>
  </si>
  <si>
    <t>Mauritania</t>
  </si>
  <si>
    <t>MRT</t>
  </si>
  <si>
    <t>Mauritius</t>
  </si>
  <si>
    <t>MUS</t>
  </si>
  <si>
    <t>Mayotte</t>
  </si>
  <si>
    <t>MYT</t>
  </si>
  <si>
    <t>Mexico</t>
  </si>
  <si>
    <t>MEX</t>
  </si>
  <si>
    <t>Micronesia, Federated States of</t>
  </si>
  <si>
    <t>FSM</t>
  </si>
  <si>
    <t>Moldova, Republic of</t>
  </si>
  <si>
    <t>MDA</t>
  </si>
  <si>
    <t>Monaco</t>
  </si>
  <si>
    <t>MCO</t>
  </si>
  <si>
    <t>Mongolia</t>
  </si>
  <si>
    <t>MNG</t>
  </si>
  <si>
    <t>Montenegro</t>
  </si>
  <si>
    <t>MNE</t>
  </si>
  <si>
    <t>Montserrat</t>
  </si>
  <si>
    <t>MSR</t>
  </si>
  <si>
    <t>Morocco</t>
  </si>
  <si>
    <t>MAR</t>
  </si>
  <si>
    <t>Mozambique</t>
  </si>
  <si>
    <t>MOZ</t>
  </si>
  <si>
    <t>Myanmar (Burma)</t>
  </si>
  <si>
    <t>MMR</t>
  </si>
  <si>
    <t>Namibia</t>
  </si>
  <si>
    <t>NAM</t>
  </si>
  <si>
    <t>Nauru</t>
  </si>
  <si>
    <t>NRU</t>
  </si>
  <si>
    <t>Nepal</t>
  </si>
  <si>
    <t>NPL</t>
  </si>
  <si>
    <t>Netherlands</t>
  </si>
  <si>
    <t>NLD</t>
  </si>
  <si>
    <t>New Caledonia</t>
  </si>
  <si>
    <t>NCL</t>
  </si>
  <si>
    <t>New Zealand</t>
  </si>
  <si>
    <t>NZL</t>
  </si>
  <si>
    <t>Nicaragua</t>
  </si>
  <si>
    <t>NIC</t>
  </si>
  <si>
    <t>Niger</t>
  </si>
  <si>
    <t>NER</t>
  </si>
  <si>
    <t>Nigeria</t>
  </si>
  <si>
    <t>NGA</t>
  </si>
  <si>
    <t>Niue</t>
  </si>
  <si>
    <t>NIU</t>
  </si>
  <si>
    <t>Norfolk Island</t>
  </si>
  <si>
    <t>NFK</t>
  </si>
  <si>
    <t>Northern Mariana Islands</t>
  </si>
  <si>
    <t>MNP</t>
  </si>
  <si>
    <t>Norway</t>
  </si>
  <si>
    <t>NOR</t>
  </si>
  <si>
    <t>Oman</t>
  </si>
  <si>
    <t>OMN</t>
  </si>
  <si>
    <t>Pakistan</t>
  </si>
  <si>
    <t>PAK</t>
  </si>
  <si>
    <t>Palau</t>
  </si>
  <si>
    <t>PLW</t>
  </si>
  <si>
    <t>Palestinian Territory, Occupied</t>
  </si>
  <si>
    <t>PSE</t>
  </si>
  <si>
    <t>Panama</t>
  </si>
  <si>
    <t>PAN</t>
  </si>
  <si>
    <t>Papua New Guinea</t>
  </si>
  <si>
    <t>PNG</t>
  </si>
  <si>
    <t>Paraguay</t>
  </si>
  <si>
    <t>PRY</t>
  </si>
  <si>
    <t>Peru</t>
  </si>
  <si>
    <t>PER</t>
  </si>
  <si>
    <t>Philippines</t>
  </si>
  <si>
    <t>PHL</t>
  </si>
  <si>
    <t>Pitcairn</t>
  </si>
  <si>
    <t>PCN</t>
  </si>
  <si>
    <t>Poland</t>
  </si>
  <si>
    <t>POL</t>
  </si>
  <si>
    <t>Portugal</t>
  </si>
  <si>
    <t>PRT</t>
  </si>
  <si>
    <t>Puerto Rico</t>
  </si>
  <si>
    <t>PRI</t>
  </si>
  <si>
    <t>Q - T</t>
  </si>
  <si>
    <t>Qatar</t>
  </si>
  <si>
    <t>QAT</t>
  </si>
  <si>
    <t>Réunion</t>
  </si>
  <si>
    <t>REU</t>
  </si>
  <si>
    <t>Romania</t>
  </si>
  <si>
    <t>ROU</t>
  </si>
  <si>
    <t>Russian Federation</t>
  </si>
  <si>
    <t>RUS</t>
  </si>
  <si>
    <t>Rwanda</t>
  </si>
  <si>
    <t>RWA</t>
  </si>
  <si>
    <t>Saint Barthélemy</t>
  </si>
  <si>
    <t>BLM</t>
  </si>
  <si>
    <t>Saint Helena, Ascension and Tristan da Cunha</t>
  </si>
  <si>
    <t>SHN</t>
  </si>
  <si>
    <t>Saint Kitts and Nevis</t>
  </si>
  <si>
    <t>KNA</t>
  </si>
  <si>
    <t>Saint Lucia</t>
  </si>
  <si>
    <t>LCA</t>
  </si>
  <si>
    <t>Saint Martin (French part)</t>
  </si>
  <si>
    <t>MAF</t>
  </si>
  <si>
    <t>Saint Pierre and Miquelon</t>
  </si>
  <si>
    <t>SPM</t>
  </si>
  <si>
    <t>Saint Vincent and the Grenadines</t>
  </si>
  <si>
    <t>VCT</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</si>
  <si>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</si>
  <si>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</si>
  <si>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</si>
  <si>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</si>
  <si>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</si>
  <si>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</si>
  <si>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</si>
  <si>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</si>
  <si>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</si>
  <si>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</si>
  <si>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</si>
  <si>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</si>
  <si>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</si>
  <si>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</si>
  <si>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</si>
  <si>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</si>
  <si>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</si>
  <si>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</si>
  <si>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</si>
  <si>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</si>
  <si>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Slovakia</t>
  </si>
  <si>
    <t>SVK</t>
  </si>
  <si>
    <t>Slovenia</t>
  </si>
  <si>
    <t>SVN</t>
  </si>
  <si>
    <t>Solomon Islands</t>
  </si>
  <si>
    <t>SLB</t>
  </si>
  <si>
    <t>Somalia</t>
  </si>
  <si>
    <t>SOM</t>
  </si>
  <si>
    <t>South Africa</t>
  </si>
  <si>
    <t>ZAF</t>
  </si>
  <si>
    <t>South Georgia and the South Sandwich Islands</t>
  </si>
  <si>
    <t>SGS</t>
  </si>
  <si>
    <t>Spain</t>
  </si>
  <si>
    <t>ESP</t>
  </si>
  <si>
    <t>Sri Lanka</t>
  </si>
  <si>
    <t>LKA</t>
  </si>
  <si>
    <t>Sudan</t>
  </si>
  <si>
    <t>SDN</t>
  </si>
  <si>
    <t>Suriname</t>
  </si>
  <si>
    <t>SUR</t>
  </si>
  <si>
    <t>Svalbard and Jan Mayen</t>
  </si>
  <si>
    <t>SJM</t>
  </si>
  <si>
    <t>Swaziland</t>
  </si>
  <si>
    <t>SWZ</t>
  </si>
  <si>
    <t>Sweden</t>
  </si>
  <si>
    <t>SWE</t>
  </si>
  <si>
    <t>Switzerland</t>
  </si>
  <si>
    <t>CHE</t>
  </si>
  <si>
    <t>Syrian Arab Republic</t>
  </si>
  <si>
    <t>SYR</t>
  </si>
  <si>
    <t>Taiwan, Province of China</t>
  </si>
  <si>
    <t>TWN</t>
  </si>
  <si>
    <t>Tajikistan</t>
  </si>
  <si>
    <t>TJK</t>
  </si>
  <si>
    <t>Tanzania, United Republic of</t>
  </si>
  <si>
    <t>TZA</t>
  </si>
  <si>
    <t>Thailand</t>
  </si>
  <si>
    <t>THA</t>
  </si>
  <si>
    <t>Timor-Leste</t>
  </si>
  <si>
    <t>TLS</t>
  </si>
  <si>
    <t>Togo</t>
  </si>
  <si>
    <t>TGO</t>
  </si>
  <si>
    <t>Tokelau</t>
  </si>
  <si>
    <t>TKL</t>
  </si>
  <si>
    <t>Tonga</t>
  </si>
  <si>
    <t>TON</t>
  </si>
  <si>
    <t>Trinidad and Tobago</t>
  </si>
  <si>
    <t>TTO</t>
  </si>
  <si>
    <t>Tunisia</t>
  </si>
  <si>
    <t>TUN</t>
  </si>
  <si>
    <t>Turkey</t>
  </si>
  <si>
    <t>TUR</t>
  </si>
  <si>
    <t>Turkmenistan</t>
  </si>
  <si>
    <t>TKM</t>
  </si>
  <si>
    <t>Turks and Caicos Islands</t>
  </si>
  <si>
    <t>TCA</t>
  </si>
  <si>
    <t>Tuvalu</t>
  </si>
  <si>
    <t>TUV</t>
  </si>
  <si>
    <t>U - Z</t>
  </si>
  <si>
    <t>Uganda</t>
  </si>
  <si>
    <t>UGA</t>
  </si>
  <si>
    <t>Ukraine</t>
  </si>
  <si>
    <t>UKR</t>
  </si>
  <si>
    <t>United Arab Emirates</t>
  </si>
  <si>
    <t>ARE</t>
  </si>
  <si>
    <t>United Kingdom</t>
  </si>
  <si>
    <t>GBR</t>
  </si>
  <si>
    <t>United States Minor Outlying Islands</t>
  </si>
  <si>
    <t>United States of America</t>
  </si>
  <si>
    <t>UMI</t>
  </si>
  <si>
    <t>Uruguay</t>
  </si>
  <si>
    <t>URY</t>
  </si>
  <si>
    <t>Uzbekistan</t>
  </si>
  <si>
    <t>UZB</t>
  </si>
  <si>
    <t>Vanuatu</t>
  </si>
  <si>
    <t>VUT</t>
  </si>
  <si>
    <t>Venezuela, Bolivarian Republic of</t>
  </si>
  <si>
    <t>VEN</t>
  </si>
  <si>
    <t>Viet Nam</t>
  </si>
  <si>
    <t>VNM</t>
  </si>
  <si>
    <t>Virgin Islands, British</t>
  </si>
  <si>
    <t>VGB</t>
  </si>
  <si>
    <t>Virgin Islands, U.S.</t>
  </si>
  <si>
    <t>VIR</t>
  </si>
  <si>
    <t>Wallis and Futuna</t>
  </si>
  <si>
    <t>WLF</t>
  </si>
  <si>
    <t>Western Sahara</t>
  </si>
  <si>
    <t>ESH</t>
  </si>
  <si>
    <t>Yemen</t>
  </si>
  <si>
    <t>YEM</t>
  </si>
  <si>
    <t>Zambia</t>
  </si>
  <si>
    <t>ZMB</t>
  </si>
  <si>
    <t>Zimbabwe</t>
  </si>
  <si>
    <t>ZWE</t>
  </si>
  <si>
    <t>Country Code / Landeskurzzeichen</t>
  </si>
  <si>
    <r>
      <t xml:space="preserve">Credit assessment done successfully?
</t>
    </r>
    <r>
      <rPr>
        <sz val="9"/>
        <rFont val="Arial"/>
        <family val="2"/>
      </rPr>
      <t>Credit rating information (not older than 3 months) must be saved in ERP/master data system!</t>
    </r>
  </si>
  <si>
    <r>
      <t xml:space="preserve">Bonitätsprüfung erfolgreich durchgeführt?
</t>
    </r>
    <r>
      <rPr>
        <sz val="9"/>
        <rFont val="Arial"/>
        <family val="2"/>
      </rPr>
      <t>Bonitätsauskunft (nicht älter als 3 Monate) muss im ERP/Stammdaten hinterlegt sein!</t>
    </r>
  </si>
  <si>
    <t>Kathodische Tauchlackierung (KTL)</t>
  </si>
  <si>
    <t>Electrophoretic dip painting</t>
  </si>
  <si>
    <t>ISO 45001</t>
  </si>
  <si>
    <t>Contact PSCR</t>
  </si>
  <si>
    <t>Ansprechpartner PSCR</t>
  </si>
  <si>
    <t>Zertifikat PSCR</t>
  </si>
  <si>
    <t>Certificate PSCR</t>
  </si>
  <si>
    <t>ISO 50001</t>
  </si>
  <si>
    <r>
      <t xml:space="preserve">Purchase Conditions VR 005 and VR 010
</t>
    </r>
    <r>
      <rPr>
        <sz val="10"/>
        <rFont val="Arial"/>
        <family val="2"/>
      </rPr>
      <t>Einkaufsbedingungen VR 005 und VR 010</t>
    </r>
  </si>
  <si>
    <r>
      <t xml:space="preserve">Supply Chain Directives VR 025
</t>
    </r>
    <r>
      <rPr>
        <sz val="10"/>
        <rFont val="Arial"/>
        <family val="2"/>
      </rPr>
      <t>Supply Chain Directives VR 025</t>
    </r>
  </si>
  <si>
    <r>
      <t xml:space="preserve">Quality-Environmental requirements VR 004
</t>
    </r>
    <r>
      <rPr>
        <sz val="10"/>
        <rFont val="Arial"/>
        <family val="2"/>
      </rPr>
      <t>Qualitäts- und Umweltforderungen VR 004</t>
    </r>
  </si>
  <si>
    <t xml:space="preserve">Willingness for usage 8-D Report (FO-044)
Einwilligung zur Verwendung  8-D Report (FO-044)
</t>
  </si>
  <si>
    <t>Einwilligung zur Verwendung  8-D Report (FO-044)</t>
  </si>
  <si>
    <r>
      <rPr>
        <b/>
        <sz val="10"/>
        <rFont val="Arial"/>
        <family val="2"/>
      </rPr>
      <t>Delivery options</t>
    </r>
    <r>
      <rPr>
        <sz val="10"/>
        <rFont val="Arial"/>
        <family val="2"/>
      </rPr>
      <t xml:space="preserve"> / Liefermöglichkeiten</t>
    </r>
  </si>
  <si>
    <r>
      <rPr>
        <b/>
        <sz val="10"/>
        <rFont val="Arial"/>
        <family val="2"/>
      </rPr>
      <t>Consignment stock (FO-026)</t>
    </r>
    <r>
      <rPr>
        <sz val="10"/>
        <rFont val="Arial"/>
        <family val="2"/>
      </rPr>
      <t xml:space="preserve">
Konsignationslager (FO-026)</t>
    </r>
  </si>
  <si>
    <t>Tage netto Ausland [min. 120 Tage]
3 % Skonto</t>
  </si>
  <si>
    <t>days net regional [min. 90 days]</t>
  </si>
  <si>
    <t xml:space="preserve">Tage netto Regional [min. 90 Tage] 
</t>
  </si>
  <si>
    <t>Terms of payment for Services</t>
  </si>
  <si>
    <t>Zahlungskonditionen für Dienstleistungen</t>
  </si>
  <si>
    <t>Cleanness/5s</t>
  </si>
  <si>
    <t>Prozesstechnik, Anlagen, Ausstattung</t>
  </si>
  <si>
    <t>Auflistung der Maschinen inkl. Betriebsstunden und Baujahr anhand FO-122 (im Einkauf anfordern)</t>
  </si>
  <si>
    <t>List of machines including year of construction and operating hours on sheet FO-122 (Request in Purch. Dept.)</t>
  </si>
  <si>
    <t>ISO/IEC 27001</t>
  </si>
  <si>
    <t xml:space="preserve">DB qualifizierte Betriebe für Pulverbeschichtungen </t>
  </si>
  <si>
    <t>Turnover with Steyr Automotive</t>
  </si>
  <si>
    <t>Umsatz mit Steyr Automotive</t>
  </si>
  <si>
    <t>Willingness for usage Steyr Automotive form for cost-break-down [parts, tools, logistics,..]</t>
  </si>
  <si>
    <t>7. Supplier release        Lieferantenfreigabe  - Step 1                                   ONLY FOR Steyr Automotive USE !</t>
  </si>
  <si>
    <t>Umsatzanteil Steyr Automotive</t>
  </si>
  <si>
    <t>Sales Steyr Automotive</t>
  </si>
  <si>
    <t>without positive financial report, an order can only be placed on the basis of a suitable BANK GUARANTEE and written approval by the Steyr Automotive-Top-management.</t>
  </si>
  <si>
    <t>ohne positive Bonitätsauskunft, kann eine Beauftragung nur gegen Vorlage einer entsprechenden BANKGARANTIE und schriftliche Freigabe der Steyr Automotive-Geschäftsführung erfolgen</t>
  </si>
  <si>
    <t>Steyr Automotive POT-Analysis</t>
  </si>
  <si>
    <t>Steyr Automotive POT-Analyse</t>
  </si>
  <si>
    <t>Steyr Automotive Audit</t>
  </si>
  <si>
    <t>Prepared by / Ersteller (Steyr Automotive):</t>
  </si>
  <si>
    <t xml:space="preserve">Purchase- and Logistics Requirements are available at the Homepage (https://steyr-automotive.com/en)
Einkaufs- und Logistikbedinungen sind im Downloadbereich erhältlich (https://steyr-automotive.com/) </t>
  </si>
  <si>
    <t>Bereitschaft zur Verwendung Steyr Automotive Cost-break-down  [Teile, Werkzeuge, Logistik,.]</t>
  </si>
  <si>
    <t xml:space="preserve"> TISAX (Trusted Information Security Assessment),</t>
  </si>
  <si>
    <t>ISO 21434 für Cybersecurity</t>
  </si>
  <si>
    <t>TISAX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</si>
</sst>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409]d\-mmm\-yyyy;@"/>
    <numFmt numFmtId="166" formatCode="#,##0_ ;[Red]\-#,##0\ "/>
    <numFmt numFmtId="167" formatCode="#,##0\ &quot;%&quot;"/>
    <numFmt numFmtId="168" formatCode="General\ &quot;shift/s&quot;"/>
    <numFmt numFmtId="169" formatCode="0\ &quot;days&quot;"/>
    <numFmt numFmtId="170" formatCode="0\ &quot;weeks&quot;"/>
    <numFmt numFmtId="171" formatCode="yyyy\-mm\-dd;@"/>
    <numFmt numFmtId="172" formatCode="0\ &quot;%&quot;"/>
    <numFmt numFmtId="173" formatCode="#,##0\ &quot;tools&quot;"/>
    <numFmt numFmtId="174" formatCode="#,##0.0\ &quot;Millions EUR&quot;"/>
  </numFmts>
  <fonts count="52" x14ac:knownFonts="1">
    <font>
      <sz val="10"/>
      <name val="Arial"/>
    </font>
    <font>
      <sz val="10"/>
      <name val="Arial"/>
      <family val="2"/>
    </font>
    <font>
      <sz val="12"/>
      <name val="Arial"/>
      <family val="2"/>
    </font>
    <font>
      <b/>
      <sz val="12"/>
      <name val="Arial"/>
      <family val="2"/>
    </font>
    <font>
      <b/>
      <sz val="10"/>
      <name val="Arial"/>
      <family val="2"/>
    </font>
    <font>
      <b/>
      <sz val="14"/>
      <name val="Arial"/>
      <family val="2"/>
    </font>
    <font>
      <sz val="8"/>
      <name val="Arial"/>
      <family val="2"/>
    </font>
    <font>
      <sz val="10"/>
      <name val="Arial"/>
      <family val="2"/>
    </font>
    <font>
      <sz val="8"/>
      <name val="Arial"/>
      <family val="2"/>
    </font>
    <font>
      <sz val="12"/>
      <name val="Arial"/>
      <family val="2"/>
    </font>
    <font>
      <b/>
      <sz val="14"/>
      <color indexed="9"/>
      <name val="Arial"/>
      <family val="2"/>
    </font>
    <font>
      <b/>
      <sz val="14"/>
      <color indexed="9"/>
      <name val="Arial"/>
      <family val="2"/>
    </font>
    <font>
      <b/>
      <sz val="12"/>
      <color indexed="9"/>
      <name val="Arial"/>
      <family val="2"/>
    </font>
    <font>
      <sz val="12"/>
      <color indexed="9"/>
      <name val="Arial"/>
      <family val="2"/>
    </font>
    <font>
      <sz val="10"/>
      <color indexed="9"/>
      <name val="Arial"/>
      <family val="2"/>
    </font>
    <font>
      <sz val="14"/>
      <color indexed="9"/>
      <name val="Arial"/>
      <family val="2"/>
    </font>
    <font>
      <sz val="11"/>
      <name val="Arial"/>
      <family val="2"/>
    </font>
    <font>
      <sz val="10"/>
      <color indexed="34"/>
      <name val="Arial"/>
      <family val="2"/>
    </font>
    <font>
      <b/>
      <sz val="12"/>
      <color indexed="8"/>
      <name val="Arial"/>
      <family val="2"/>
    </font>
    <font>
      <sz val="11"/>
      <color indexed="8"/>
      <name val="Arial"/>
      <family val="2"/>
    </font>
    <font>
      <sz val="10"/>
      <color indexed="10"/>
      <name val="Arial"/>
      <family val="2"/>
    </font>
    <font>
      <b/>
      <sz val="8"/>
      <name val="Arial"/>
      <family val="2"/>
    </font>
    <font>
      <sz val="8"/>
      <color indexed="8"/>
      <name val="Arial"/>
      <family val="2"/>
    </font>
    <font>
      <sz val="12"/>
      <color indexed="8"/>
      <name val="Arial"/>
      <family val="2"/>
    </font>
    <font>
      <b/>
      <sz val="10"/>
      <color indexed="10"/>
      <name val="Arial"/>
      <family val="2"/>
    </font>
    <font>
      <b/>
      <sz val="12"/>
      <color indexed="55"/>
      <name val="Arial"/>
      <family val="2"/>
    </font>
    <font>
      <u/>
      <sz val="10"/>
      <color theme="10"/>
      <name val="Arial"/>
      <family val="2"/>
    </font>
    <font>
      <b/>
      <sz val="12"/>
      <color rgb="FFFF0000"/>
      <name val="Arial"/>
      <family val="2"/>
    </font>
    <font>
      <sz val="9"/>
      <color theme="0" tint="-0.34998626667073579"/>
      <name val="Arial"/>
      <family val="2"/>
    </font>
    <font>
      <sz val="10"/>
      <color theme="0" tint="-0.34998626667073579"/>
      <name val="Arial"/>
      <family val="2"/>
    </font>
    <font>
      <u/>
      <sz val="10"/>
      <color indexed="12"/>
      <name val="Arial"/>
      <family val="2"/>
    </font>
    <font>
      <b/>
      <sz val="11"/>
      <name val="Arial"/>
      <family val="2"/>
    </font>
    <font>
      <sz val="10"/>
      <color rgb="FFC00000"/>
      <name val="Arial"/>
      <family val="2"/>
    </font>
    <font>
      <sz val="12"/>
      <color rgb="FFC00000"/>
      <name val="Arial"/>
      <family val="2"/>
    </font>
    <font>
      <sz val="9"/>
      <color indexed="81"/>
      <name val="Segoe UI"/>
      <family val="2"/>
    </font>
    <font>
      <b/>
      <sz val="9"/>
      <color indexed="81"/>
      <name val="Segoe UI"/>
      <family val="2"/>
    </font>
    <font>
      <b/>
      <sz val="10"/>
      <color indexed="61"/>
      <name val="Arial"/>
      <family val="2"/>
    </font>
    <font>
      <u/>
      <sz val="11"/>
      <name val="Arial"/>
      <family val="2"/>
    </font>
    <font>
      <b/>
      <sz val="11"/>
      <color indexed="8"/>
      <name val="Arial"/>
      <family val="2"/>
    </font>
    <font>
      <b/>
      <sz val="18"/>
      <color indexed="9"/>
      <name val="Arial"/>
      <family val="2"/>
    </font>
    <font>
      <sz val="9"/>
      <color rgb="FFC00000"/>
      <name val="Arial"/>
      <family val="2"/>
    </font>
    <font>
      <b/>
      <sz val="18"/>
      <color rgb="FF002060"/>
      <name val="Arial"/>
      <family val="2"/>
    </font>
    <font>
      <sz val="10"/>
      <color theme="0"/>
      <name val="Arial"/>
      <family val="2"/>
    </font>
    <font>
      <b/>
      <sz val="18"/>
      <color theme="0"/>
      <name val="Arial"/>
      <family val="2"/>
    </font>
    <font>
      <b/>
      <sz val="16"/>
      <color theme="0"/>
      <name val="Arial"/>
      <family val="2"/>
    </font>
    <font>
      <b/>
      <sz val="14"/>
      <color theme="0"/>
      <name val="Arial"/>
      <family val="2"/>
    </font>
    <font>
      <sz val="10"/>
      <color rgb="FF002060"/>
      <name val="Arial"/>
      <family val="2"/>
    </font>
    <font>
      <b/>
      <sz val="10"/>
      <color rgb="FF002060"/>
      <name val="Arial"/>
      <family val="2"/>
    </font>
    <font>
      <b/>
      <sz val="14"/>
      <color rgb="FF002060"/>
      <name val="Arial"/>
      <family val="2"/>
    </font>
    <font>
      <b/>
      <u/>
      <sz val="10"/>
      <color theme="10"/>
      <name val="Arial"/>
      <family val="2"/>
    </font>
    <font>
      <sz val="9"/>
      <name val="Arial"/>
      <family val="2"/>
    </font>
    <font>
      <sz val="10"/>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37"/>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002060"/>
        <bgColor indexed="64"/>
      </patternFill>
    </fill>
  </fills>
  <borders count="128">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10"/>
      </left>
      <right style="thin">
        <color indexed="64"/>
      </right>
      <top style="thin">
        <color indexed="10"/>
      </top>
      <bottom style="thin">
        <color indexed="10"/>
      </bottom>
      <diagonal/>
    </border>
    <border>
      <left/>
      <right style="thin">
        <color indexed="64"/>
      </right>
      <top style="thin">
        <color indexed="10"/>
      </top>
      <bottom style="thin">
        <color indexed="10"/>
      </bottom>
      <diagonal/>
    </border>
    <border>
      <left style="thin">
        <color indexed="10"/>
      </left>
      <right style="medium">
        <color indexed="64"/>
      </right>
      <top style="thin">
        <color indexed="10"/>
      </top>
      <bottom style="thin">
        <color indexed="10"/>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double">
        <color indexed="64"/>
      </top>
      <bottom/>
      <diagonal/>
    </border>
    <border>
      <left style="thin">
        <color indexed="9"/>
      </left>
      <right style="thin">
        <color indexed="9"/>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double">
        <color indexed="64"/>
      </left>
      <right/>
      <top/>
      <bottom/>
      <diagonal/>
    </border>
    <border>
      <left style="medium">
        <color theme="0"/>
      </left>
      <right/>
      <top/>
      <bottom style="medium">
        <color theme="0"/>
      </bottom>
      <diagonal/>
    </border>
    <border>
      <left style="medium">
        <color indexed="64"/>
      </left>
      <right/>
      <top style="medium">
        <color theme="0"/>
      </top>
      <bottom/>
      <diagonal/>
    </border>
    <border>
      <left/>
      <right style="medium">
        <color theme="0"/>
      </right>
      <top style="medium">
        <color theme="0"/>
      </top>
      <bottom/>
      <diagonal/>
    </border>
    <border>
      <left style="medium">
        <color indexed="64"/>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theme="0"/>
      </bottom>
      <diagonal/>
    </border>
    <border>
      <left/>
      <right style="medium">
        <color theme="0"/>
      </right>
      <top/>
      <bottom style="medium">
        <color theme="0"/>
      </bottom>
      <diagonal/>
    </border>
    <border>
      <left style="medium">
        <color theme="0"/>
      </left>
      <right/>
      <top/>
      <bottom/>
      <diagonal/>
    </border>
    <border>
      <left style="thin">
        <color indexed="64"/>
      </left>
      <right/>
      <top style="thin">
        <color rgb="FFC00000"/>
      </top>
      <bottom/>
      <diagonal/>
    </border>
    <border>
      <left/>
      <right/>
      <top style="thin">
        <color rgb="FFC00000"/>
      </top>
      <bottom/>
      <diagonal/>
    </border>
    <border>
      <left/>
      <right style="medium">
        <color indexed="64"/>
      </right>
      <top style="thin">
        <color rgb="FFC00000"/>
      </top>
      <bottom/>
      <diagonal/>
    </border>
    <border>
      <left/>
      <right style="thin">
        <color indexed="64"/>
      </right>
      <top/>
      <bottom style="medium">
        <color theme="0"/>
      </bottom>
      <diagonal/>
    </border>
    <border>
      <left style="medium">
        <color auto="1"/>
      </left>
      <right/>
      <top style="thick">
        <color theme="0"/>
      </top>
      <bottom/>
      <diagonal/>
    </border>
    <border>
      <left/>
      <right/>
      <top style="thick">
        <color theme="0"/>
      </top>
      <bottom/>
      <diagonal/>
    </border>
    <border>
      <left style="medium">
        <color auto="1"/>
      </left>
      <right/>
      <top/>
      <bottom style="thick">
        <color theme="0"/>
      </bottom>
      <diagonal/>
    </border>
    <border>
      <left/>
      <right/>
      <top/>
      <bottom style="thick">
        <color theme="0"/>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ck">
        <color theme="0"/>
      </top>
      <bottom/>
      <diagonal/>
    </border>
    <border>
      <left style="medium">
        <color auto="1"/>
      </left>
      <right/>
      <top style="thick">
        <color theme="0"/>
      </top>
      <bottom style="medium">
        <color indexed="64"/>
      </bottom>
      <diagonal/>
    </border>
    <border>
      <left/>
      <right/>
      <top style="thick">
        <color theme="0"/>
      </top>
      <bottom style="medium">
        <color indexed="64"/>
      </bottom>
      <diagonal/>
    </border>
    <border>
      <left style="medium">
        <color auto="1"/>
      </left>
      <right/>
      <top style="thick">
        <color theme="0"/>
      </top>
      <bottom style="thick">
        <color theme="0"/>
      </bottom>
      <diagonal/>
    </border>
    <border>
      <left/>
      <right/>
      <top style="thick">
        <color theme="0"/>
      </top>
      <bottom style="thick">
        <color theme="0"/>
      </bottom>
      <diagonal/>
    </border>
    <border>
      <left/>
      <right/>
      <top style="medium">
        <color indexed="10"/>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ck">
        <color theme="0"/>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xf numFmtId="0" fontId="26" fillId="0" borderId="0" applyNumberFormat="0" applyFill="0" applyBorder="0" applyAlignment="0" applyProtection="0">
      <alignment vertical="top"/>
      <protection locked="0"/>
    </xf>
    <xf numFmtId="0" fontId="1" fillId="0" borderId="0"/>
    <xf numFmtId="0" fontId="30" fillId="0" borderId="0" applyNumberFormat="0" applyFill="0" applyBorder="0" applyAlignment="0" applyProtection="0">
      <alignment vertical="top"/>
      <protection locked="0"/>
    </xf>
  </cellStyleXfs>
  <cellXfs count="652">
    <xf numFmtId="0" fontId="0" fillId="0" borderId="0" xfId="0"/>
    <xf numFmtId="0" fontId="18" fillId="0" borderId="0" xfId="0" applyFont="1" applyAlignment="1">
      <alignment horizontal="left" vertical="center"/>
    </xf>
    <xf numFmtId="0" fontId="12" fillId="0" borderId="0" xfId="0" applyFont="1" applyAlignment="1">
      <alignment horizontal="left" vertical="center"/>
    </xf>
    <xf numFmtId="0" fontId="19" fillId="0" borderId="0" xfId="0" applyFont="1" applyAlignment="1">
      <alignment horizontal="left" vertical="center"/>
    </xf>
    <xf numFmtId="0" fontId="1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4" fillId="0" borderId="20" xfId="0" applyFont="1" applyBorder="1" applyAlignment="1">
      <alignment horizontal="left" vertical="center"/>
    </xf>
    <xf numFmtId="0" fontId="7" fillId="0" borderId="0" xfId="0" applyFont="1" applyAlignment="1">
      <alignment horizontal="left" vertical="center"/>
    </xf>
    <xf numFmtId="0" fontId="0" fillId="0" borderId="20" xfId="0" applyBorder="1" applyAlignment="1">
      <alignment horizontal="left" vertical="center"/>
    </xf>
    <xf numFmtId="0" fontId="7" fillId="0" borderId="20" xfId="0" applyFont="1" applyBorder="1" applyAlignment="1">
      <alignment horizontal="left" vertical="center"/>
    </xf>
    <xf numFmtId="0" fontId="17" fillId="3" borderId="0" xfId="0" applyFont="1" applyFill="1" applyAlignment="1">
      <alignment horizontal="left" vertical="center"/>
    </xf>
    <xf numFmtId="0" fontId="19" fillId="0" borderId="0" xfId="0" applyFont="1" applyAlignment="1">
      <alignment horizontal="left" vertical="center" wrapText="1"/>
    </xf>
    <xf numFmtId="0" fontId="0" fillId="0" borderId="2" xfId="0" applyBorder="1" applyAlignment="1">
      <alignment horizontal="left" vertical="center"/>
    </xf>
    <xf numFmtId="0" fontId="0" fillId="0" borderId="22" xfId="0" applyBorder="1" applyAlignment="1">
      <alignment horizontal="left" vertical="center"/>
    </xf>
    <xf numFmtId="0" fontId="22" fillId="0" borderId="0" xfId="0" applyFont="1" applyAlignment="1" applyProtection="1">
      <alignment horizontal="left" vertical="center"/>
      <protection hidden="1"/>
    </xf>
    <xf numFmtId="164" fontId="23" fillId="5" borderId="24" xfId="0" applyNumberFormat="1" applyFont="1" applyFill="1" applyBorder="1" applyAlignment="1">
      <alignment horizontal="left" vertical="center"/>
    </xf>
    <xf numFmtId="2" fontId="22" fillId="0" borderId="0" xfId="0" applyNumberFormat="1" applyFont="1" applyAlignment="1" applyProtection="1">
      <alignment horizontal="left" vertical="center"/>
      <protection hidden="1"/>
    </xf>
    <xf numFmtId="0" fontId="20" fillId="2" borderId="53" xfId="0" applyFont="1" applyFill="1" applyBorder="1" applyAlignment="1" applyProtection="1">
      <alignment horizontal="left" vertical="center" wrapText="1"/>
      <protection hidden="1"/>
    </xf>
    <xf numFmtId="0" fontId="20" fillId="2" borderId="54" xfId="0" applyFont="1" applyFill="1" applyBorder="1" applyAlignment="1" applyProtection="1">
      <alignment horizontal="left" vertical="center" wrapText="1"/>
      <protection hidden="1"/>
    </xf>
    <xf numFmtId="164" fontId="20" fillId="7" borderId="55" xfId="0" applyNumberFormat="1" applyFont="1" applyFill="1" applyBorder="1" applyAlignment="1" applyProtection="1">
      <alignment horizontal="center" vertical="center" wrapText="1"/>
      <protection hidden="1"/>
    </xf>
    <xf numFmtId="0" fontId="0" fillId="0" borderId="0" xfId="0" applyAlignment="1">
      <alignment horizontal="left" vertical="center" wrapText="1"/>
    </xf>
    <xf numFmtId="164" fontId="23" fillId="8" borderId="24" xfId="0" applyNumberFormat="1" applyFont="1" applyFill="1" applyBorder="1" applyAlignment="1">
      <alignment horizontal="left" vertical="center"/>
    </xf>
    <xf numFmtId="0" fontId="0" fillId="0" borderId="16" xfId="0" applyBorder="1" applyAlignment="1">
      <alignment horizontal="center" vertical="center"/>
    </xf>
    <xf numFmtId="0" fontId="20" fillId="2" borderId="16" xfId="0" applyFont="1" applyFill="1" applyBorder="1" applyAlignment="1" applyProtection="1">
      <alignment horizontal="left" vertical="center" wrapText="1"/>
      <protection hidden="1"/>
    </xf>
    <xf numFmtId="0" fontId="6" fillId="11" borderId="71" xfId="2" applyFont="1" applyFill="1" applyBorder="1" applyAlignment="1">
      <alignment vertical="center"/>
    </xf>
    <xf numFmtId="0" fontId="6" fillId="11" borderId="70" xfId="2" applyFont="1" applyFill="1"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2" borderId="46" xfId="0" applyFill="1" applyBorder="1" applyAlignment="1">
      <alignment vertical="center"/>
    </xf>
    <xf numFmtId="0" fontId="0" fillId="2" borderId="1" xfId="0" applyFill="1" applyBorder="1" applyAlignment="1">
      <alignment vertical="center"/>
    </xf>
    <xf numFmtId="0" fontId="0" fillId="2" borderId="56" xfId="0" applyFill="1" applyBorder="1" applyAlignment="1">
      <alignment vertical="center"/>
    </xf>
    <xf numFmtId="0" fontId="0" fillId="0" borderId="20" xfId="0" applyBorder="1" applyAlignment="1">
      <alignment vertical="center"/>
    </xf>
    <xf numFmtId="0" fontId="11" fillId="10" borderId="28" xfId="0" applyFont="1" applyFill="1" applyBorder="1" applyAlignment="1">
      <alignment vertical="center"/>
    </xf>
    <xf numFmtId="0" fontId="3" fillId="0" borderId="20" xfId="0" applyFont="1" applyBorder="1" applyAlignment="1">
      <alignment vertical="center"/>
    </xf>
    <xf numFmtId="0" fontId="4" fillId="0" borderId="0" xfId="0" applyFont="1" applyAlignment="1">
      <alignment vertical="center"/>
    </xf>
    <xf numFmtId="0" fontId="2" fillId="11" borderId="29" xfId="0" applyFont="1" applyFill="1" applyBorder="1" applyAlignment="1">
      <alignment vertical="center"/>
    </xf>
    <xf numFmtId="0" fontId="2" fillId="11" borderId="8" xfId="0" applyFont="1" applyFill="1" applyBorder="1" applyAlignment="1">
      <alignment vertical="center"/>
    </xf>
    <xf numFmtId="0" fontId="7" fillId="11" borderId="30" xfId="0" applyFont="1" applyFill="1" applyBorder="1" applyAlignment="1">
      <alignment vertical="center"/>
    </xf>
    <xf numFmtId="0" fontId="7" fillId="11" borderId="13" xfId="0" applyFont="1" applyFill="1" applyBorder="1" applyAlignment="1">
      <alignment vertical="center"/>
    </xf>
    <xf numFmtId="0" fontId="2" fillId="0" borderId="32" xfId="0" applyFont="1" applyBorder="1" applyAlignment="1">
      <alignment vertical="center"/>
    </xf>
    <xf numFmtId="0" fontId="0" fillId="0" borderId="38" xfId="0" applyBorder="1" applyAlignment="1">
      <alignment vertical="center"/>
    </xf>
    <xf numFmtId="0" fontId="0" fillId="0" borderId="1"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0" fillId="0" borderId="45" xfId="0" applyBorder="1" applyAlignment="1">
      <alignment vertical="center"/>
    </xf>
    <xf numFmtId="0" fontId="0" fillId="0" borderId="21" xfId="0" applyBorder="1" applyAlignment="1">
      <alignment vertical="center"/>
    </xf>
    <xf numFmtId="0" fontId="7" fillId="0" borderId="20" xfId="0" applyFont="1" applyBorder="1" applyAlignment="1">
      <alignment vertical="center"/>
    </xf>
    <xf numFmtId="0" fontId="0" fillId="11" borderId="11" xfId="0" applyFill="1" applyBorder="1" applyAlignment="1">
      <alignment vertical="center"/>
    </xf>
    <xf numFmtId="0" fontId="0" fillId="11" borderId="12" xfId="0" applyFill="1" applyBorder="1" applyAlignment="1">
      <alignment vertical="center"/>
    </xf>
    <xf numFmtId="0" fontId="6" fillId="0" borderId="20" xfId="0" applyFont="1" applyBorder="1" applyAlignment="1">
      <alignment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2" fillId="11" borderId="32" xfId="0" applyFont="1" applyFill="1" applyBorder="1" applyAlignment="1">
      <alignment vertical="center"/>
    </xf>
    <xf numFmtId="0" fontId="0" fillId="11" borderId="10" xfId="0" applyFill="1" applyBorder="1" applyAlignment="1">
      <alignment vertical="center"/>
    </xf>
    <xf numFmtId="0" fontId="7" fillId="11" borderId="31" xfId="0" applyFont="1" applyFill="1" applyBorder="1" applyAlignment="1">
      <alignment vertical="center"/>
    </xf>
    <xf numFmtId="0" fontId="7" fillId="11" borderId="20" xfId="0" applyFont="1" applyFill="1" applyBorder="1" applyAlignment="1">
      <alignment vertical="center"/>
    </xf>
    <xf numFmtId="0" fontId="0" fillId="11" borderId="16" xfId="0" applyFill="1" applyBorder="1" applyAlignment="1">
      <alignment vertical="center"/>
    </xf>
    <xf numFmtId="0" fontId="2" fillId="11" borderId="6" xfId="0" applyFont="1" applyFill="1" applyBorder="1" applyAlignment="1">
      <alignment vertical="center"/>
    </xf>
    <xf numFmtId="0" fontId="7" fillId="11" borderId="17" xfId="0" applyFont="1" applyFill="1" applyBorder="1" applyAlignment="1">
      <alignment vertical="center"/>
    </xf>
    <xf numFmtId="0" fontId="2" fillId="0" borderId="20" xfId="0" applyFont="1"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2" fillId="11" borderId="20" xfId="0" applyFont="1" applyFill="1" applyBorder="1" applyAlignment="1">
      <alignment vertical="center"/>
    </xf>
    <xf numFmtId="0" fontId="0" fillId="11" borderId="0" xfId="0" applyFill="1" applyAlignment="1">
      <alignment vertical="center"/>
    </xf>
    <xf numFmtId="0" fontId="2" fillId="11" borderId="19" xfId="0" applyFont="1" applyFill="1" applyBorder="1" applyAlignment="1">
      <alignment horizontal="center" vertical="center"/>
    </xf>
    <xf numFmtId="0" fontId="7" fillId="11" borderId="11" xfId="0" applyFont="1" applyFill="1" applyBorder="1" applyAlignment="1">
      <alignment vertical="center"/>
    </xf>
    <xf numFmtId="0" fontId="7" fillId="11" borderId="13" xfId="0" applyFont="1" applyFill="1" applyBorder="1" applyAlignment="1">
      <alignment horizontal="center" vertical="center"/>
    </xf>
    <xf numFmtId="0" fontId="2" fillId="11" borderId="7" xfId="0" applyFont="1" applyFill="1" applyBorder="1" applyAlignment="1">
      <alignment vertical="center"/>
    </xf>
    <xf numFmtId="0" fontId="2" fillId="11" borderId="78" xfId="0" applyFont="1" applyFill="1" applyBorder="1" applyAlignment="1">
      <alignment vertical="center"/>
    </xf>
    <xf numFmtId="0" fontId="2" fillId="11" borderId="19" xfId="0" applyFont="1" applyFill="1" applyBorder="1" applyAlignment="1">
      <alignment vertical="center"/>
    </xf>
    <xf numFmtId="0" fontId="5" fillId="11" borderId="45" xfId="0" applyFont="1" applyFill="1" applyBorder="1" applyAlignment="1">
      <alignment vertical="center"/>
    </xf>
    <xf numFmtId="0" fontId="0" fillId="11" borderId="67" xfId="0" applyFill="1" applyBorder="1" applyAlignment="1">
      <alignment vertical="center"/>
    </xf>
    <xf numFmtId="0" fontId="0" fillId="11" borderId="68" xfId="0" applyFill="1" applyBorder="1" applyAlignment="1">
      <alignment vertical="center"/>
    </xf>
    <xf numFmtId="0" fontId="0" fillId="0" borderId="32" xfId="0" applyBorder="1" applyAlignment="1">
      <alignment vertical="center"/>
    </xf>
    <xf numFmtId="0" fontId="5" fillId="11" borderId="28" xfId="0" applyFont="1" applyFill="1" applyBorder="1" applyAlignment="1">
      <alignment vertical="center"/>
    </xf>
    <xf numFmtId="0" fontId="0" fillId="11" borderId="3" xfId="0" applyFill="1" applyBorder="1" applyAlignment="1">
      <alignment vertical="center"/>
    </xf>
    <xf numFmtId="0" fontId="0" fillId="11" borderId="41" xfId="0" applyFill="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9" fillId="11" borderId="0" xfId="0" applyFont="1" applyFill="1" applyAlignment="1">
      <alignment vertical="center"/>
    </xf>
    <xf numFmtId="0" fontId="7" fillId="11" borderId="12" xfId="0" applyFont="1" applyFill="1" applyBorder="1" applyAlignment="1">
      <alignment vertical="center"/>
    </xf>
    <xf numFmtId="0" fontId="0" fillId="0" borderId="59" xfId="0" applyBorder="1" applyAlignment="1">
      <alignment vertical="center"/>
    </xf>
    <xf numFmtId="0" fontId="14" fillId="10" borderId="3" xfId="0" applyFont="1" applyFill="1" applyBorder="1" applyAlignment="1">
      <alignment vertical="center"/>
    </xf>
    <xf numFmtId="0" fontId="14" fillId="10" borderId="41" xfId="0" applyFont="1" applyFill="1" applyBorder="1" applyAlignment="1">
      <alignment vertical="center"/>
    </xf>
    <xf numFmtId="0" fontId="2" fillId="0" borderId="9" xfId="0" applyFont="1" applyBorder="1" applyAlignment="1">
      <alignment vertical="center"/>
    </xf>
    <xf numFmtId="0" fontId="0" fillId="0" borderId="6" xfId="0"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27" fillId="0" borderId="0" xfId="0" applyFont="1" applyAlignment="1">
      <alignment vertical="center"/>
    </xf>
    <xf numFmtId="0" fontId="7" fillId="0" borderId="14" xfId="0" applyFont="1" applyBorder="1" applyAlignment="1">
      <alignment horizontal="center" vertical="center"/>
    </xf>
    <xf numFmtId="0" fontId="0" fillId="0" borderId="22" xfId="0" applyBorder="1" applyAlignment="1">
      <alignment vertical="center"/>
    </xf>
    <xf numFmtId="0" fontId="0" fillId="0" borderId="2" xfId="0" applyBorder="1" applyAlignment="1">
      <alignment vertical="center"/>
    </xf>
    <xf numFmtId="0" fontId="0" fillId="0" borderId="60" xfId="0" applyBorder="1" applyAlignment="1">
      <alignment vertical="center"/>
    </xf>
    <xf numFmtId="0" fontId="2" fillId="0" borderId="27" xfId="0" applyFont="1" applyBorder="1" applyAlignment="1">
      <alignment vertical="center"/>
    </xf>
    <xf numFmtId="0" fontId="2" fillId="0" borderId="18" xfId="0" applyFont="1" applyBorder="1" applyAlignment="1">
      <alignment vertical="center"/>
    </xf>
    <xf numFmtId="0" fontId="0" fillId="0" borderId="58" xfId="0" applyBorder="1" applyAlignment="1">
      <alignment vertical="center"/>
    </xf>
    <xf numFmtId="0" fontId="0" fillId="0" borderId="23" xfId="0" applyBorder="1" applyAlignment="1">
      <alignment vertical="center"/>
    </xf>
    <xf numFmtId="0" fontId="12" fillId="10" borderId="3" xfId="0" applyFont="1" applyFill="1" applyBorder="1" applyAlignment="1">
      <alignment vertical="center"/>
    </xf>
    <xf numFmtId="0" fontId="13" fillId="3" borderId="4" xfId="0" applyFont="1" applyFill="1" applyBorder="1" applyAlignment="1">
      <alignment vertical="center"/>
    </xf>
    <xf numFmtId="0" fontId="13" fillId="0" borderId="20" xfId="0" applyFont="1" applyBorder="1" applyAlignment="1">
      <alignment vertical="center"/>
    </xf>
    <xf numFmtId="0" fontId="13" fillId="0" borderId="0" xfId="0" applyFont="1" applyAlignment="1">
      <alignment vertical="center"/>
    </xf>
    <xf numFmtId="0" fontId="28" fillId="0" borderId="0" xfId="0" applyFont="1" applyAlignment="1">
      <alignment horizontal="center" vertical="center"/>
    </xf>
    <xf numFmtId="0" fontId="13" fillId="3" borderId="0" xfId="0" applyFont="1" applyFill="1" applyAlignment="1">
      <alignment vertical="center"/>
    </xf>
    <xf numFmtId="0" fontId="11" fillId="0" borderId="20" xfId="0" applyFont="1" applyBorder="1" applyAlignment="1">
      <alignment vertical="center"/>
    </xf>
    <xf numFmtId="0" fontId="12" fillId="0" borderId="0" xfId="0" applyFont="1" applyAlignment="1">
      <alignment vertical="center"/>
    </xf>
    <xf numFmtId="0" fontId="13" fillId="9" borderId="28" xfId="0" applyFont="1" applyFill="1" applyBorder="1" applyAlignment="1">
      <alignment vertical="center"/>
    </xf>
    <xf numFmtId="0" fontId="4" fillId="0" borderId="20" xfId="0" applyFont="1" applyBorder="1" applyAlignment="1">
      <alignment vertical="center"/>
    </xf>
    <xf numFmtId="0" fontId="24" fillId="0" borderId="0" xfId="0" applyFont="1" applyAlignment="1">
      <alignment horizontal="center" vertical="center"/>
    </xf>
    <xf numFmtId="0" fontId="16" fillId="11" borderId="29" xfId="0" applyFont="1" applyFill="1" applyBorder="1" applyAlignment="1">
      <alignment vertical="center" wrapText="1"/>
    </xf>
    <xf numFmtId="0" fontId="0" fillId="11" borderId="1" xfId="0" applyFill="1" applyBorder="1" applyAlignment="1">
      <alignment vertical="center"/>
    </xf>
    <xf numFmtId="0" fontId="0" fillId="11" borderId="2" xfId="0" applyFill="1" applyBorder="1" applyAlignment="1">
      <alignment vertical="center"/>
    </xf>
    <xf numFmtId="0" fontId="1" fillId="11" borderId="13" xfId="0" applyFont="1" applyFill="1" applyBorder="1" applyAlignment="1">
      <alignment horizontal="center" vertical="center"/>
    </xf>
    <xf numFmtId="0" fontId="10" fillId="10" borderId="28" xfId="0" applyFont="1" applyFill="1" applyBorder="1" applyAlignment="1">
      <alignment vertical="center"/>
    </xf>
    <xf numFmtId="0" fontId="1" fillId="0" borderId="0" xfId="0" applyFont="1" applyAlignment="1">
      <alignment vertical="center"/>
    </xf>
    <xf numFmtId="0" fontId="4" fillId="11" borderId="45" xfId="0" applyFont="1" applyFill="1" applyBorder="1" applyAlignment="1">
      <alignment vertical="center"/>
    </xf>
    <xf numFmtId="0" fontId="1" fillId="11" borderId="67" xfId="0" applyFont="1" applyFill="1" applyBorder="1" applyAlignment="1">
      <alignment vertical="center"/>
    </xf>
    <xf numFmtId="0" fontId="1" fillId="0" borderId="20" xfId="0" applyFont="1" applyBorder="1" applyAlignment="1">
      <alignment vertical="center"/>
    </xf>
    <xf numFmtId="0" fontId="2" fillId="11" borderId="10" xfId="0" applyFont="1" applyFill="1" applyBorder="1" applyAlignment="1">
      <alignment vertical="center"/>
    </xf>
    <xf numFmtId="0" fontId="1" fillId="0" borderId="0" xfId="0" applyFont="1" applyAlignment="1">
      <alignment vertical="center" wrapText="1"/>
    </xf>
    <xf numFmtId="0" fontId="1" fillId="11" borderId="30" xfId="0" applyFont="1" applyFill="1" applyBorder="1" applyAlignment="1">
      <alignment vertical="center"/>
    </xf>
    <xf numFmtId="0" fontId="1" fillId="11" borderId="68" xfId="0" applyFont="1" applyFill="1" applyBorder="1" applyAlignment="1">
      <alignment horizontal="center" vertical="center" wrapText="1"/>
    </xf>
    <xf numFmtId="0" fontId="5" fillId="11" borderId="22" xfId="0" applyFont="1" applyFill="1" applyBorder="1" applyAlignment="1">
      <alignment vertical="center"/>
    </xf>
    <xf numFmtId="0" fontId="0" fillId="11" borderId="64" xfId="0" applyFill="1" applyBorder="1" applyAlignment="1">
      <alignment vertical="center"/>
    </xf>
    <xf numFmtId="0" fontId="1" fillId="11" borderId="31" xfId="0" applyFont="1" applyFill="1" applyBorder="1" applyAlignment="1">
      <alignment vertical="center"/>
    </xf>
    <xf numFmtId="0" fontId="2" fillId="11" borderId="16" xfId="0" applyFont="1" applyFill="1" applyBorder="1" applyAlignment="1">
      <alignment vertical="center"/>
    </xf>
    <xf numFmtId="0" fontId="1" fillId="11" borderId="17" xfId="0" applyFont="1" applyFill="1" applyBorder="1" applyAlignment="1">
      <alignment vertical="center"/>
    </xf>
    <xf numFmtId="0" fontId="7" fillId="11" borderId="7" xfId="0" applyFont="1" applyFill="1" applyBorder="1" applyAlignment="1">
      <alignment vertical="center"/>
    </xf>
    <xf numFmtId="0" fontId="4" fillId="0" borderId="16" xfId="0" applyFont="1" applyBorder="1" applyAlignment="1">
      <alignment horizontal="center" vertical="center"/>
    </xf>
    <xf numFmtId="0" fontId="2" fillId="11" borderId="12" xfId="0" applyFont="1" applyFill="1" applyBorder="1" applyAlignment="1">
      <alignment horizontal="left" vertical="center"/>
    </xf>
    <xf numFmtId="0" fontId="1" fillId="11" borderId="19" xfId="0" applyFont="1" applyFill="1" applyBorder="1" applyAlignment="1">
      <alignment vertical="center"/>
    </xf>
    <xf numFmtId="0" fontId="1" fillId="11" borderId="19" xfId="0" applyFont="1" applyFill="1" applyBorder="1" applyAlignment="1">
      <alignment horizontal="center" vertical="center"/>
    </xf>
    <xf numFmtId="0" fontId="1" fillId="11" borderId="11" xfId="0" applyFont="1" applyFill="1" applyBorder="1" applyAlignment="1">
      <alignment vertical="center"/>
    </xf>
    <xf numFmtId="0" fontId="2" fillId="11" borderId="9" xfId="0" applyFont="1" applyFill="1" applyBorder="1" applyAlignment="1">
      <alignment vertical="center"/>
    </xf>
    <xf numFmtId="9" fontId="0" fillId="0" borderId="7" xfId="0" applyNumberFormat="1" applyBorder="1" applyAlignment="1">
      <alignment vertical="center"/>
    </xf>
    <xf numFmtId="0" fontId="2" fillId="11" borderId="86" xfId="0" applyFont="1" applyFill="1" applyBorder="1" applyAlignment="1">
      <alignment horizontal="center" vertical="center" wrapText="1"/>
    </xf>
    <xf numFmtId="0" fontId="2" fillId="11" borderId="65" xfId="0" applyFont="1" applyFill="1" applyBorder="1" applyAlignment="1">
      <alignment horizontal="center" vertical="center" wrapText="1"/>
    </xf>
    <xf numFmtId="0" fontId="0" fillId="11" borderId="19" xfId="0" applyFill="1" applyBorder="1" applyAlignment="1">
      <alignment vertical="center"/>
    </xf>
    <xf numFmtId="0" fontId="11" fillId="12" borderId="28" xfId="0" applyFont="1" applyFill="1" applyBorder="1" applyAlignment="1">
      <alignment vertical="center"/>
    </xf>
    <xf numFmtId="0" fontId="4" fillId="12" borderId="3" xfId="0" applyFont="1" applyFill="1" applyBorder="1" applyAlignment="1">
      <alignment vertical="center"/>
    </xf>
    <xf numFmtId="0" fontId="0" fillId="12" borderId="3" xfId="0" applyFill="1" applyBorder="1" applyAlignment="1">
      <alignment vertical="center"/>
    </xf>
    <xf numFmtId="0" fontId="0" fillId="12" borderId="41" xfId="0" applyFill="1" applyBorder="1" applyAlignment="1">
      <alignment vertical="center"/>
    </xf>
    <xf numFmtId="0" fontId="11" fillId="12" borderId="45" xfId="0" applyFont="1" applyFill="1" applyBorder="1" applyAlignment="1">
      <alignment vertical="center"/>
    </xf>
    <xf numFmtId="0" fontId="14" fillId="12" borderId="67" xfId="0" applyFont="1" applyFill="1" applyBorder="1" applyAlignment="1">
      <alignment vertical="center"/>
    </xf>
    <xf numFmtId="0" fontId="14" fillId="12" borderId="68" xfId="0" applyFont="1" applyFill="1" applyBorder="1" applyAlignment="1">
      <alignment vertical="center"/>
    </xf>
    <xf numFmtId="0" fontId="14" fillId="12" borderId="1" xfId="0" applyFont="1" applyFill="1" applyBorder="1" applyAlignment="1">
      <alignment vertical="center"/>
    </xf>
    <xf numFmtId="0" fontId="14" fillId="12" borderId="56" xfId="0" applyFont="1" applyFill="1" applyBorder="1" applyAlignment="1">
      <alignment vertical="center"/>
    </xf>
    <xf numFmtId="0" fontId="1" fillId="0" borderId="0" xfId="0" applyFont="1"/>
    <xf numFmtId="0" fontId="0" fillId="11" borderId="14" xfId="0" applyFill="1" applyBorder="1" applyAlignment="1">
      <alignment vertical="center"/>
    </xf>
    <xf numFmtId="0" fontId="0" fillId="11" borderId="9" xfId="0" applyFill="1" applyBorder="1" applyAlignment="1">
      <alignment vertical="center"/>
    </xf>
    <xf numFmtId="0" fontId="1" fillId="11" borderId="35" xfId="0" applyFont="1" applyFill="1" applyBorder="1" applyAlignment="1">
      <alignment vertical="center"/>
    </xf>
    <xf numFmtId="0" fontId="7" fillId="11" borderId="23" xfId="0" applyFont="1" applyFill="1" applyBorder="1" applyAlignment="1">
      <alignment vertical="center"/>
    </xf>
    <xf numFmtId="0" fontId="0" fillId="11" borderId="41" xfId="0" applyFill="1" applyBorder="1" applyAlignment="1">
      <alignment horizontal="left" vertical="center"/>
    </xf>
    <xf numFmtId="0" fontId="0" fillId="11" borderId="43" xfId="0" applyFill="1" applyBorder="1" applyAlignment="1">
      <alignment vertical="center"/>
    </xf>
    <xf numFmtId="0" fontId="6" fillId="11" borderId="11" xfId="0" applyFont="1" applyFill="1" applyBorder="1" applyAlignment="1">
      <alignment vertical="center"/>
    </xf>
    <xf numFmtId="0" fontId="0" fillId="11" borderId="77" xfId="0" applyFill="1" applyBorder="1" applyAlignment="1">
      <alignment vertical="center"/>
    </xf>
    <xf numFmtId="0" fontId="2" fillId="11" borderId="3" xfId="0" applyFont="1" applyFill="1" applyBorder="1" applyAlignment="1">
      <alignment horizontal="center" vertical="center"/>
    </xf>
    <xf numFmtId="0" fontId="7" fillId="0" borderId="9" xfId="0" applyFont="1" applyBorder="1" applyAlignment="1">
      <alignment horizontal="center" vertical="center"/>
    </xf>
    <xf numFmtId="0" fontId="10" fillId="12" borderId="45" xfId="0" applyFont="1" applyFill="1" applyBorder="1" applyAlignment="1">
      <alignment vertical="center"/>
    </xf>
    <xf numFmtId="0" fontId="2" fillId="0" borderId="14" xfId="0" applyFont="1" applyBorder="1" applyAlignment="1">
      <alignment vertical="center"/>
    </xf>
    <xf numFmtId="0" fontId="10" fillId="12" borderId="46" xfId="0" applyFont="1" applyFill="1" applyBorder="1" applyAlignment="1">
      <alignment vertical="center"/>
    </xf>
    <xf numFmtId="0" fontId="0" fillId="0" borderId="66" xfId="0" applyBorder="1" applyAlignment="1">
      <alignment vertical="center"/>
    </xf>
    <xf numFmtId="0" fontId="9" fillId="0" borderId="36" xfId="0" applyFont="1" applyBorder="1" applyAlignment="1">
      <alignment vertical="center"/>
    </xf>
    <xf numFmtId="0" fontId="2" fillId="0" borderId="66" xfId="0" applyFont="1" applyBorder="1" applyAlignment="1">
      <alignment vertical="center"/>
    </xf>
    <xf numFmtId="0" fontId="0" fillId="0" borderId="0" xfId="0" applyAlignment="1">
      <alignment horizontal="center"/>
    </xf>
    <xf numFmtId="169" fontId="0" fillId="11" borderId="87" xfId="0" applyNumberFormat="1" applyFill="1" applyBorder="1" applyAlignment="1">
      <alignment horizontal="center" vertical="center"/>
    </xf>
    <xf numFmtId="0" fontId="3" fillId="11" borderId="28" xfId="0" applyFont="1" applyFill="1" applyBorder="1" applyAlignment="1">
      <alignment vertical="center"/>
    </xf>
    <xf numFmtId="0" fontId="2" fillId="11" borderId="3" xfId="0" applyFont="1" applyFill="1" applyBorder="1" applyAlignment="1">
      <alignment vertical="center"/>
    </xf>
    <xf numFmtId="0" fontId="2" fillId="11" borderId="40" xfId="0" applyFont="1" applyFill="1" applyBorder="1" applyAlignment="1">
      <alignment horizontal="center" vertical="center" wrapText="1"/>
    </xf>
    <xf numFmtId="0" fontId="6" fillId="11" borderId="40" xfId="0" applyFont="1" applyFill="1" applyBorder="1" applyAlignment="1">
      <alignment horizontal="center" vertical="center" wrapText="1"/>
    </xf>
    <xf numFmtId="0" fontId="1" fillId="11" borderId="41" xfId="0" applyFont="1" applyFill="1" applyBorder="1" applyAlignment="1">
      <alignment horizontal="center" vertical="center" wrapText="1"/>
    </xf>
    <xf numFmtId="0" fontId="2" fillId="11" borderId="74" xfId="0" applyFont="1" applyFill="1" applyBorder="1" applyAlignment="1">
      <alignment horizontal="center" vertical="center" wrapText="1"/>
    </xf>
    <xf numFmtId="0" fontId="2" fillId="11" borderId="88" xfId="0" applyFont="1" applyFill="1" applyBorder="1" applyAlignment="1">
      <alignment horizontal="center" vertical="center"/>
    </xf>
    <xf numFmtId="0" fontId="2" fillId="11" borderId="89" xfId="0" applyFont="1" applyFill="1" applyBorder="1" applyAlignment="1">
      <alignment vertical="center"/>
    </xf>
    <xf numFmtId="0" fontId="2" fillId="11" borderId="90" xfId="0" applyFont="1" applyFill="1" applyBorder="1" applyAlignment="1">
      <alignment vertical="center"/>
    </xf>
    <xf numFmtId="0" fontId="0" fillId="12" borderId="68" xfId="0" applyFill="1" applyBorder="1" applyAlignment="1">
      <alignment vertical="center"/>
    </xf>
    <xf numFmtId="0" fontId="5" fillId="11" borderId="46" xfId="0" applyFont="1" applyFill="1" applyBorder="1" applyAlignment="1">
      <alignment vertical="center"/>
    </xf>
    <xf numFmtId="0" fontId="0" fillId="11" borderId="63" xfId="0" applyFill="1" applyBorder="1" applyAlignment="1">
      <alignment vertical="center"/>
    </xf>
    <xf numFmtId="0" fontId="2" fillId="11" borderId="44" xfId="0" applyFont="1" applyFill="1" applyBorder="1" applyAlignment="1">
      <alignment vertical="center"/>
    </xf>
    <xf numFmtId="0" fontId="0" fillId="11" borderId="5" xfId="0" applyFill="1" applyBorder="1" applyAlignment="1">
      <alignment vertical="center"/>
    </xf>
    <xf numFmtId="0" fontId="0" fillId="11" borderId="57" xfId="0" applyFill="1" applyBorder="1" applyAlignment="1">
      <alignment vertical="center"/>
    </xf>
    <xf numFmtId="16" fontId="10" fillId="12" borderId="45" xfId="0" applyNumberFormat="1" applyFont="1" applyFill="1" applyBorder="1" applyAlignment="1">
      <alignment vertical="center"/>
    </xf>
    <xf numFmtId="0" fontId="7" fillId="11" borderId="14" xfId="0" applyFont="1" applyFill="1" applyBorder="1" applyAlignment="1">
      <alignment horizontal="center" vertical="center"/>
    </xf>
    <xf numFmtId="0" fontId="0" fillId="11" borderId="66" xfId="0" applyFill="1" applyBorder="1" applyAlignment="1">
      <alignment vertical="center"/>
    </xf>
    <xf numFmtId="0" fontId="2" fillId="0" borderId="8" xfId="0" applyFont="1" applyBorder="1" applyAlignment="1">
      <alignment horizontal="left" vertical="center"/>
    </xf>
    <xf numFmtId="0" fontId="1" fillId="0" borderId="13" xfId="0" applyFont="1" applyBorder="1" applyAlignment="1">
      <alignment horizontal="left" vertical="center"/>
    </xf>
    <xf numFmtId="0" fontId="29" fillId="8" borderId="62" xfId="0" applyFont="1" applyFill="1" applyBorder="1" applyAlignment="1">
      <alignment horizontal="center"/>
    </xf>
    <xf numFmtId="165" fontId="7" fillId="0" borderId="0" xfId="0" applyNumberFormat="1" applyFont="1" applyAlignment="1">
      <alignment vertical="center"/>
    </xf>
    <xf numFmtId="0" fontId="14" fillId="10" borderId="4" xfId="0" applyFont="1" applyFill="1" applyBorder="1" applyAlignment="1">
      <alignment vertical="center"/>
    </xf>
    <xf numFmtId="0" fontId="2" fillId="11" borderId="73" xfId="0" applyFont="1" applyFill="1" applyBorder="1" applyAlignment="1">
      <alignment vertical="center"/>
    </xf>
    <xf numFmtId="14" fontId="0" fillId="0" borderId="64" xfId="0" applyNumberFormat="1" applyBorder="1" applyAlignment="1">
      <alignment horizontal="center" vertical="center"/>
    </xf>
    <xf numFmtId="0" fontId="18" fillId="6" borderId="39" xfId="0" applyFont="1" applyFill="1" applyBorder="1" applyAlignment="1" applyProtection="1">
      <alignment horizontal="center" vertical="center" wrapText="1"/>
      <protection hidden="1"/>
    </xf>
    <xf numFmtId="0" fontId="4" fillId="4" borderId="49"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47" xfId="0" applyFont="1" applyFill="1" applyBorder="1" applyAlignment="1">
      <alignment horizontal="center" vertical="center"/>
    </xf>
    <xf numFmtId="0" fontId="1" fillId="0" borderId="16" xfId="0" applyFont="1" applyBorder="1" applyAlignment="1">
      <alignment horizontal="center" vertical="center" wrapText="1"/>
    </xf>
    <xf numFmtId="0" fontId="1" fillId="11" borderId="82" xfId="0" applyFont="1" applyFill="1" applyBorder="1" applyAlignment="1">
      <alignment horizontal="center" vertical="center" wrapText="1"/>
    </xf>
    <xf numFmtId="0" fontId="38" fillId="6" borderId="53" xfId="0" applyFont="1" applyFill="1" applyBorder="1" applyAlignment="1" applyProtection="1">
      <alignment horizontal="center" vertical="center" wrapText="1"/>
      <protection hidden="1"/>
    </xf>
    <xf numFmtId="0" fontId="2" fillId="11" borderId="8" xfId="0" applyFont="1" applyFill="1" applyBorder="1" applyAlignment="1">
      <alignment horizontal="center" vertical="center"/>
    </xf>
    <xf numFmtId="0" fontId="1" fillId="11" borderId="89" xfId="0" applyFont="1" applyFill="1" applyBorder="1" applyAlignment="1">
      <alignment horizontal="center" vertical="center"/>
    </xf>
    <xf numFmtId="0" fontId="1" fillId="11" borderId="90" xfId="0" applyFont="1" applyFill="1" applyBorder="1" applyAlignment="1">
      <alignment horizontal="center" vertical="center"/>
    </xf>
    <xf numFmtId="0" fontId="4" fillId="11" borderId="24" xfId="0" applyFont="1" applyFill="1" applyBorder="1" applyAlignment="1">
      <alignment horizontal="right" vertical="center"/>
    </xf>
    <xf numFmtId="0" fontId="4" fillId="11" borderId="75" xfId="0" applyFont="1" applyFill="1" applyBorder="1" applyAlignment="1">
      <alignment horizontal="right" vertical="center"/>
    </xf>
    <xf numFmtId="0" fontId="4" fillId="11" borderId="89" xfId="0" applyFont="1" applyFill="1" applyBorder="1" applyAlignment="1">
      <alignment horizontal="right" vertical="center"/>
    </xf>
    <xf numFmtId="0" fontId="4" fillId="11" borderId="90" xfId="0" applyFont="1" applyFill="1" applyBorder="1" applyAlignment="1">
      <alignment horizontal="right" vertical="center"/>
    </xf>
    <xf numFmtId="0" fontId="0" fillId="0" borderId="26" xfId="0" applyBorder="1" applyAlignment="1">
      <alignment vertical="center"/>
    </xf>
    <xf numFmtId="0" fontId="0" fillId="0" borderId="72" xfId="0" applyBorder="1" applyAlignment="1">
      <alignment vertical="center"/>
    </xf>
    <xf numFmtId="166" fontId="16" fillId="0" borderId="75" xfId="0" applyNumberFormat="1" applyFont="1" applyBorder="1" applyAlignment="1" applyProtection="1">
      <alignment horizontal="center" vertical="center"/>
      <protection locked="0"/>
    </xf>
    <xf numFmtId="0" fontId="1" fillId="0" borderId="66" xfId="0" applyFont="1" applyBorder="1" applyAlignment="1" applyProtection="1">
      <alignment horizontal="left" vertical="center"/>
      <protection locked="0"/>
    </xf>
    <xf numFmtId="0" fontId="1" fillId="0" borderId="72" xfId="0" applyFont="1" applyBorder="1" applyAlignment="1" applyProtection="1">
      <alignment horizontal="left" vertical="center"/>
      <protection locked="0"/>
    </xf>
    <xf numFmtId="166" fontId="1" fillId="0" borderId="24" xfId="0" applyNumberFormat="1" applyFont="1" applyBorder="1" applyAlignment="1" applyProtection="1">
      <alignment horizontal="center" vertical="center"/>
      <protection locked="0"/>
    </xf>
    <xf numFmtId="166" fontId="0" fillId="0" borderId="73" xfId="0" applyNumberFormat="1" applyBorder="1" applyAlignment="1" applyProtection="1">
      <alignment horizontal="center" vertical="center"/>
      <protection locked="0"/>
    </xf>
    <xf numFmtId="166" fontId="1" fillId="0" borderId="73" xfId="0" applyNumberFormat="1" applyFont="1" applyBorder="1" applyAlignment="1" applyProtection="1">
      <alignment horizontal="center" vertical="center"/>
      <protection locked="0"/>
    </xf>
    <xf numFmtId="166" fontId="1" fillId="0" borderId="66" xfId="0" applyNumberFormat="1" applyFont="1" applyBorder="1" applyAlignment="1" applyProtection="1">
      <alignment horizontal="center" vertical="center"/>
      <protection locked="0"/>
    </xf>
    <xf numFmtId="166" fontId="1" fillId="0" borderId="75" xfId="0" applyNumberFormat="1" applyFont="1" applyBorder="1" applyAlignment="1" applyProtection="1">
      <alignment horizontal="center" vertical="center"/>
      <protection locked="0"/>
    </xf>
    <xf numFmtId="166" fontId="1" fillId="0" borderId="72" xfId="0" applyNumberFormat="1" applyFont="1" applyBorder="1" applyAlignment="1" applyProtection="1">
      <alignment horizontal="center" vertical="center"/>
      <protection locked="0"/>
    </xf>
    <xf numFmtId="168" fontId="0" fillId="0" borderId="15" xfId="0" applyNumberFormat="1" applyBorder="1" applyAlignment="1" applyProtection="1">
      <alignment horizontal="center" vertical="center"/>
      <protection locked="0"/>
    </xf>
    <xf numFmtId="170" fontId="0" fillId="0" borderId="87" xfId="0" applyNumberFormat="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66"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2" xfId="0" applyBorder="1" applyAlignment="1" applyProtection="1">
      <alignment vertical="center"/>
      <protection locked="0"/>
    </xf>
    <xf numFmtId="0" fontId="1" fillId="0" borderId="83" xfId="0" applyFont="1" applyBorder="1" applyAlignment="1" applyProtection="1">
      <alignment horizontal="center" vertical="center"/>
      <protection locked="0"/>
    </xf>
    <xf numFmtId="0" fontId="16" fillId="0" borderId="92"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165" fontId="0" fillId="0" borderId="24"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165" fontId="0" fillId="0" borderId="19" xfId="0" applyNumberFormat="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165" fontId="0" fillId="0" borderId="8" xfId="0" applyNumberFormat="1"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171" fontId="0" fillId="0" borderId="24" xfId="0" applyNumberForma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171" fontId="0" fillId="0" borderId="75" xfId="0" applyNumberFormat="1"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1" fillId="0" borderId="24"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4" fillId="0" borderId="24" xfId="0" applyFont="1" applyBorder="1" applyAlignment="1" applyProtection="1">
      <alignment horizontal="center" vertical="center"/>
      <protection locked="0"/>
    </xf>
    <xf numFmtId="0" fontId="0" fillId="0" borderId="73" xfId="0" applyBorder="1" applyAlignment="1" applyProtection="1">
      <alignment horizontal="left" vertical="center"/>
      <protection locked="0"/>
    </xf>
    <xf numFmtId="0" fontId="2" fillId="11" borderId="93" xfId="0" applyFont="1" applyFill="1" applyBorder="1" applyAlignment="1">
      <alignment horizontal="left" vertical="center"/>
    </xf>
    <xf numFmtId="0" fontId="1" fillId="11" borderId="13" xfId="0" applyFont="1" applyFill="1" applyBorder="1" applyAlignment="1">
      <alignment horizontal="left" vertical="center"/>
    </xf>
    <xf numFmtId="0" fontId="2" fillId="11" borderId="8" xfId="0" applyFont="1" applyFill="1" applyBorder="1" applyAlignment="1">
      <alignment horizontal="left" vertical="center"/>
    </xf>
    <xf numFmtId="0" fontId="7" fillId="11" borderId="13" xfId="0" applyFont="1" applyFill="1" applyBorder="1" applyAlignment="1">
      <alignment horizontal="left" vertical="center"/>
    </xf>
    <xf numFmtId="0" fontId="1" fillId="0" borderId="73" xfId="0" applyFont="1" applyBorder="1" applyAlignment="1" applyProtection="1">
      <alignment horizontal="left" vertical="center"/>
      <protection locked="0"/>
    </xf>
    <xf numFmtId="0" fontId="46" fillId="0" borderId="0" xfId="2" applyFont="1" applyAlignment="1">
      <alignment vertical="center"/>
    </xf>
    <xf numFmtId="0" fontId="44" fillId="12" borderId="0" xfId="2" applyFont="1" applyFill="1" applyAlignment="1">
      <alignment vertical="center"/>
    </xf>
    <xf numFmtId="0" fontId="44" fillId="12" borderId="0" xfId="2" applyFont="1" applyFill="1" applyAlignment="1">
      <alignment horizontal="center" vertical="center"/>
    </xf>
    <xf numFmtId="0" fontId="45" fillId="12" borderId="0" xfId="2" applyFont="1" applyFill="1" applyAlignment="1">
      <alignment horizontal="center" vertical="center"/>
    </xf>
    <xf numFmtId="0" fontId="45" fillId="12" borderId="120" xfId="2" applyFont="1" applyFill="1" applyBorder="1" applyAlignment="1">
      <alignment vertical="center"/>
    </xf>
    <xf numFmtId="0" fontId="45" fillId="12" borderId="0" xfId="2" applyFont="1" applyFill="1" applyAlignment="1">
      <alignment vertical="center"/>
    </xf>
    <xf numFmtId="0" fontId="46" fillId="0" borderId="0" xfId="0" applyFont="1"/>
    <xf numFmtId="0" fontId="47" fillId="0" borderId="0" xfId="2" applyFont="1" applyAlignment="1">
      <alignment vertical="center"/>
    </xf>
    <xf numFmtId="0" fontId="48" fillId="12" borderId="120" xfId="2" applyFont="1" applyFill="1" applyBorder="1" applyAlignment="1">
      <alignment vertical="center"/>
    </xf>
    <xf numFmtId="0" fontId="47" fillId="0" borderId="121" xfId="2" applyFont="1" applyBorder="1" applyAlignment="1">
      <alignment vertical="center" wrapText="1"/>
    </xf>
    <xf numFmtId="0" fontId="47" fillId="0" borderId="121" xfId="2" applyFont="1" applyBorder="1" applyAlignment="1">
      <alignment horizontal="center" vertical="center" wrapText="1"/>
    </xf>
    <xf numFmtId="0" fontId="46" fillId="0" borderId="122" xfId="2" applyFont="1" applyBorder="1" applyAlignment="1">
      <alignment vertical="center" wrapText="1"/>
    </xf>
    <xf numFmtId="0" fontId="46" fillId="0" borderId="122" xfId="2" applyFont="1" applyBorder="1" applyAlignment="1">
      <alignment horizontal="center" vertical="center" wrapText="1"/>
    </xf>
    <xf numFmtId="0" fontId="47" fillId="0" borderId="122" xfId="2" applyFont="1" applyBorder="1" applyAlignment="1">
      <alignment vertical="center" wrapText="1"/>
    </xf>
    <xf numFmtId="0" fontId="47" fillId="0" borderId="122" xfId="2" applyFont="1" applyBorder="1" applyAlignment="1">
      <alignment horizontal="center" vertical="center" wrapText="1"/>
    </xf>
    <xf numFmtId="0" fontId="45" fillId="12" borderId="122" xfId="2" applyFont="1" applyFill="1" applyBorder="1" applyAlignment="1">
      <alignment vertical="center"/>
    </xf>
    <xf numFmtId="0" fontId="45" fillId="12" borderId="122" xfId="2" applyFont="1" applyFill="1" applyBorder="1" applyAlignment="1">
      <alignment horizontal="center" vertical="center"/>
    </xf>
    <xf numFmtId="0" fontId="48" fillId="12" borderId="122" xfId="2" applyFont="1" applyFill="1" applyBorder="1" applyAlignment="1">
      <alignment vertical="center"/>
    </xf>
    <xf numFmtId="0" fontId="48" fillId="12" borderId="122" xfId="2" quotePrefix="1" applyFont="1" applyFill="1" applyBorder="1" applyAlignment="1">
      <alignment horizontal="center" vertical="center"/>
    </xf>
    <xf numFmtId="0" fontId="45" fillId="12" borderId="122" xfId="2" quotePrefix="1" applyFont="1" applyFill="1" applyBorder="1" applyAlignment="1">
      <alignment horizontal="center" vertical="center"/>
    </xf>
    <xf numFmtId="0" fontId="47" fillId="0" borderId="123" xfId="2" applyFont="1" applyBorder="1" applyAlignment="1">
      <alignment vertical="center" wrapText="1"/>
    </xf>
    <xf numFmtId="0" fontId="47" fillId="0" borderId="123" xfId="2" applyFont="1" applyBorder="1" applyAlignment="1">
      <alignment horizontal="center" vertical="center" wrapText="1"/>
    </xf>
    <xf numFmtId="0" fontId="50" fillId="4" borderId="24" xfId="0" applyFont="1" applyFill="1" applyBorder="1" applyAlignment="1">
      <alignment horizontal="center" vertical="center" wrapText="1"/>
    </xf>
    <xf numFmtId="0" fontId="6" fillId="0" borderId="0" xfId="0" applyFont="1"/>
    <xf numFmtId="0" fontId="6" fillId="0" borderId="0" xfId="2"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3" fontId="6" fillId="0" borderId="0" xfId="0" applyNumberFormat="1" applyFont="1" applyAlignment="1">
      <alignment horizontal="center" vertical="center" wrapText="1"/>
    </xf>
    <xf numFmtId="3" fontId="6" fillId="0" borderId="0" xfId="0" applyNumberFormat="1" applyFont="1" applyAlignment="1">
      <alignment horizontal="left" vertical="center" wrapText="1"/>
    </xf>
    <xf numFmtId="0" fontId="6" fillId="0" borderId="0" xfId="0" applyFont="1" applyAlignment="1">
      <alignment horizontal="center"/>
    </xf>
    <xf numFmtId="0" fontId="51" fillId="11" borderId="10" xfId="0" applyFont="1" applyFill="1" applyBorder="1" applyAlignment="1">
      <alignment vertical="center" wrapText="1"/>
    </xf>
    <xf numFmtId="0" fontId="2" fillId="11" borderId="10" xfId="0" applyFont="1" applyFill="1" applyBorder="1" applyAlignment="1" applyProtection="1">
      <alignment horizontal="center" vertical="center"/>
      <protection locked="0"/>
    </xf>
    <xf numFmtId="0" fontId="1" fillId="11" borderId="12" xfId="0" applyFont="1" applyFill="1" applyBorder="1" applyAlignment="1" applyProtection="1">
      <alignment horizontal="center" vertical="center"/>
      <protection locked="0"/>
    </xf>
    <xf numFmtId="0" fontId="1" fillId="11" borderId="8"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0" fillId="12" borderId="109" xfId="0" applyFont="1" applyFill="1" applyBorder="1" applyAlignment="1">
      <alignment horizontal="center" vertical="center"/>
    </xf>
    <xf numFmtId="0" fontId="10" fillId="12" borderId="111" xfId="0" applyFont="1" applyFill="1" applyBorder="1" applyAlignment="1">
      <alignment horizontal="center" vertical="center"/>
    </xf>
    <xf numFmtId="0" fontId="1" fillId="11" borderId="20" xfId="0" applyFont="1" applyFill="1" applyBorder="1" applyAlignment="1">
      <alignment horizontal="left" vertical="center" wrapText="1"/>
    </xf>
    <xf numFmtId="0" fontId="1" fillId="11" borderId="0" xfId="0" applyFont="1" applyFill="1" applyAlignment="1">
      <alignment horizontal="left" vertical="center" wrapText="1"/>
    </xf>
    <xf numFmtId="0" fontId="1" fillId="11" borderId="125" xfId="0" applyFont="1" applyFill="1" applyBorder="1" applyAlignment="1">
      <alignment horizontal="left" vertical="center" wrapText="1"/>
    </xf>
    <xf numFmtId="0" fontId="1" fillId="11" borderId="126" xfId="0" applyFont="1" applyFill="1" applyBorder="1" applyAlignment="1">
      <alignment horizontal="left" vertical="center" wrapText="1"/>
    </xf>
    <xf numFmtId="0" fontId="1" fillId="11" borderId="127" xfId="0" applyFont="1" applyFill="1" applyBorder="1" applyAlignment="1">
      <alignment horizontal="left" vertical="center" wrapText="1"/>
    </xf>
    <xf numFmtId="0" fontId="10" fillId="12" borderId="112" xfId="0" applyFont="1" applyFill="1" applyBorder="1" applyAlignment="1">
      <alignment horizontal="center" vertical="center"/>
    </xf>
    <xf numFmtId="0" fontId="39" fillId="12" borderId="110" xfId="0" applyFont="1" applyFill="1" applyBorder="1" applyAlignment="1">
      <alignment horizontal="center" vertical="center"/>
    </xf>
    <xf numFmtId="0" fontId="41" fillId="8" borderId="115" xfId="0" applyFont="1" applyFill="1" applyBorder="1" applyAlignment="1">
      <alignment horizontal="center" vertical="top"/>
    </xf>
    <xf numFmtId="0" fontId="41" fillId="8" borderId="124" xfId="0" applyFont="1" applyFill="1" applyBorder="1" applyAlignment="1">
      <alignment horizontal="center" vertical="top"/>
    </xf>
    <xf numFmtId="0" fontId="1" fillId="2" borderId="116" xfId="0" applyFont="1" applyFill="1" applyBorder="1" applyAlignment="1">
      <alignment horizontal="center" vertical="center"/>
    </xf>
    <xf numFmtId="0" fontId="1" fillId="2" borderId="117" xfId="0" applyFont="1" applyFill="1" applyBorder="1" applyAlignment="1">
      <alignment horizontal="center" vertical="center"/>
    </xf>
    <xf numFmtId="0" fontId="2" fillId="2" borderId="118" xfId="0" applyFont="1" applyFill="1" applyBorder="1" applyAlignment="1">
      <alignment horizontal="center" vertical="center"/>
    </xf>
    <xf numFmtId="0" fontId="2" fillId="2" borderId="119" xfId="0" applyFont="1" applyFill="1" applyBorder="1" applyAlignment="1">
      <alignment horizontal="center" vertical="center"/>
    </xf>
    <xf numFmtId="0" fontId="0" fillId="2" borderId="115" xfId="0" applyFill="1" applyBorder="1" applyAlignment="1">
      <alignment horizontal="center" vertical="center"/>
    </xf>
    <xf numFmtId="0" fontId="0" fillId="2" borderId="60" xfId="0" applyFill="1" applyBorder="1" applyAlignment="1">
      <alignment horizontal="center" vertical="center"/>
    </xf>
    <xf numFmtId="0" fontId="2" fillId="0" borderId="32"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11" borderId="29" xfId="0" applyFont="1" applyFill="1" applyBorder="1" applyAlignment="1">
      <alignment horizontal="left" vertical="center"/>
    </xf>
    <xf numFmtId="0" fontId="2" fillId="11" borderId="8" xfId="0" applyFont="1" applyFill="1" applyBorder="1" applyAlignment="1">
      <alignment horizontal="left" vertical="center"/>
    </xf>
    <xf numFmtId="0" fontId="1" fillId="0" borderId="24" xfId="0" applyFont="1" applyBorder="1" applyAlignment="1" applyProtection="1">
      <alignment horizontal="center" vertical="center"/>
      <protection locked="0"/>
    </xf>
    <xf numFmtId="0" fontId="2" fillId="11" borderId="32" xfId="0" applyFont="1" applyFill="1" applyBorder="1" applyAlignment="1">
      <alignment horizontal="left" vertical="center" wrapText="1"/>
    </xf>
    <xf numFmtId="0" fontId="2" fillId="11" borderId="10" xfId="0" applyFont="1" applyFill="1" applyBorder="1" applyAlignment="1">
      <alignment horizontal="left" vertical="center" wrapText="1"/>
    </xf>
    <xf numFmtId="0" fontId="1" fillId="11" borderId="30" xfId="0" applyFont="1" applyFill="1" applyBorder="1" applyAlignment="1">
      <alignment horizontal="left" vertical="center"/>
    </xf>
    <xf numFmtId="0" fontId="7" fillId="11" borderId="13" xfId="0" applyFont="1" applyFill="1" applyBorder="1" applyAlignment="1">
      <alignment horizontal="left" vertical="center"/>
    </xf>
    <xf numFmtId="0" fontId="1" fillId="11" borderId="31" xfId="0" applyFont="1" applyFill="1" applyBorder="1" applyAlignment="1">
      <alignment horizontal="left" vertical="center" wrapText="1"/>
    </xf>
    <xf numFmtId="0" fontId="1" fillId="11" borderId="12" xfId="0" applyFont="1" applyFill="1" applyBorder="1" applyAlignment="1">
      <alignment horizontal="left" vertical="center" wrapText="1"/>
    </xf>
    <xf numFmtId="0" fontId="2" fillId="0" borderId="24" xfId="0" applyFont="1" applyBorder="1" applyAlignment="1" applyProtection="1">
      <alignment horizontal="center" vertical="center"/>
      <protection locked="0"/>
    </xf>
    <xf numFmtId="0" fontId="40" fillId="11" borderId="105" xfId="0" applyFont="1" applyFill="1" applyBorder="1" applyAlignment="1">
      <alignment horizontal="left" vertical="center" wrapText="1"/>
    </xf>
    <xf numFmtId="0" fontId="40" fillId="11" borderId="106" xfId="0" applyFont="1" applyFill="1" applyBorder="1" applyAlignment="1">
      <alignment horizontal="left" vertical="center" wrapText="1"/>
    </xf>
    <xf numFmtId="0" fontId="40" fillId="11" borderId="107" xfId="0" applyFont="1" applyFill="1" applyBorder="1" applyAlignment="1">
      <alignment horizontal="left" vertical="center" wrapText="1"/>
    </xf>
    <xf numFmtId="0" fontId="40" fillId="11" borderId="7" xfId="0" applyFont="1" applyFill="1" applyBorder="1" applyAlignment="1">
      <alignment horizontal="left" vertical="center" wrapText="1"/>
    </xf>
    <xf numFmtId="0" fontId="40" fillId="11" borderId="0" xfId="0" applyFont="1" applyFill="1" applyAlignment="1">
      <alignment horizontal="left" vertical="center" wrapText="1"/>
    </xf>
    <xf numFmtId="0" fontId="40" fillId="11" borderId="21" xfId="0" applyFont="1" applyFill="1" applyBorder="1" applyAlignment="1">
      <alignment horizontal="left" vertical="center" wrapText="1"/>
    </xf>
    <xf numFmtId="0" fontId="50" fillId="0" borderId="20" xfId="0" applyFont="1" applyBorder="1" applyAlignment="1">
      <alignment horizontal="left" vertical="center" wrapText="1"/>
    </xf>
    <xf numFmtId="0" fontId="50" fillId="0" borderId="16" xfId="0" applyFont="1" applyBorder="1" applyAlignment="1">
      <alignment horizontal="left" vertical="center" wrapText="1"/>
    </xf>
    <xf numFmtId="0" fontId="7" fillId="11" borderId="30" xfId="0" applyFont="1" applyFill="1" applyBorder="1" applyAlignment="1">
      <alignment horizontal="left" vertical="center"/>
    </xf>
    <xf numFmtId="0" fontId="2" fillId="11" borderId="89" xfId="0" applyFont="1" applyFill="1" applyBorder="1" applyAlignment="1">
      <alignment horizontal="left" vertical="center"/>
    </xf>
    <xf numFmtId="0" fontId="2" fillId="11" borderId="24" xfId="0" applyFont="1" applyFill="1" applyBorder="1" applyAlignment="1">
      <alignment horizontal="left" vertical="center"/>
    </xf>
    <xf numFmtId="0" fontId="1" fillId="0" borderId="89"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2" fillId="11" borderId="24" xfId="0" applyFont="1" applyFill="1" applyBorder="1" applyAlignment="1">
      <alignment horizontal="center" vertical="center"/>
    </xf>
    <xf numFmtId="165" fontId="1" fillId="0" borderId="52" xfId="0" applyNumberFormat="1" applyFont="1" applyBorder="1" applyAlignment="1" applyProtection="1">
      <alignment horizontal="center" vertical="center"/>
      <protection locked="0"/>
    </xf>
    <xf numFmtId="165" fontId="1" fillId="0" borderId="42" xfId="0" applyNumberFormat="1" applyFont="1" applyBorder="1" applyAlignment="1" applyProtection="1">
      <alignment horizontal="center" vertical="center"/>
      <protection locked="0"/>
    </xf>
    <xf numFmtId="0" fontId="1" fillId="11" borderId="98" xfId="0" applyFont="1" applyFill="1" applyBorder="1" applyAlignment="1">
      <alignment horizontal="left" vertical="center" wrapText="1"/>
    </xf>
    <xf numFmtId="0" fontId="1" fillId="11" borderId="99" xfId="0" applyFont="1" applyFill="1" applyBorder="1" applyAlignment="1">
      <alignment horizontal="left" vertical="center" wrapText="1"/>
    </xf>
    <xf numFmtId="0" fontId="1" fillId="11" borderId="100" xfId="0" applyFont="1" applyFill="1" applyBorder="1" applyAlignment="1">
      <alignment horizontal="left" vertical="center" wrapText="1"/>
    </xf>
    <xf numFmtId="0" fontId="1" fillId="11" borderId="101" xfId="0" applyFont="1" applyFill="1" applyBorder="1" applyAlignment="1">
      <alignment horizontal="left" vertical="center" wrapText="1"/>
    </xf>
    <xf numFmtId="0" fontId="1" fillId="11" borderId="102" xfId="0" applyFont="1" applyFill="1" applyBorder="1" applyAlignment="1">
      <alignment horizontal="left" vertical="center" wrapText="1"/>
    </xf>
    <xf numFmtId="0" fontId="1" fillId="11" borderId="103" xfId="0" applyFont="1" applyFill="1" applyBorder="1" applyAlignment="1">
      <alignment horizontal="left" vertical="center" wrapText="1"/>
    </xf>
    <xf numFmtId="165" fontId="37" fillId="0" borderId="24" xfId="0" applyNumberFormat="1" applyFont="1" applyBorder="1" applyAlignment="1" applyProtection="1">
      <alignment horizontal="center" vertical="center"/>
      <protection locked="0"/>
    </xf>
    <xf numFmtId="0" fontId="1" fillId="11" borderId="104" xfId="0" applyFont="1" applyFill="1" applyBorder="1" applyAlignment="1">
      <alignment horizontal="right" vertical="center"/>
    </xf>
    <xf numFmtId="0" fontId="1" fillId="11" borderId="0" xfId="0" applyFont="1" applyFill="1" applyAlignment="1">
      <alignment horizontal="right" vertical="center"/>
    </xf>
    <xf numFmtId="0" fontId="1" fillId="11" borderId="97" xfId="0" applyFont="1" applyFill="1" applyBorder="1" applyAlignment="1">
      <alignment horizontal="right" vertical="center"/>
    </xf>
    <xf numFmtId="0" fontId="1" fillId="11" borderId="108" xfId="0" applyFont="1" applyFill="1" applyBorder="1" applyAlignment="1">
      <alignment horizontal="right" vertical="center"/>
    </xf>
    <xf numFmtId="0" fontId="1" fillId="11" borderId="24" xfId="0" applyFont="1" applyFill="1" applyBorder="1" applyAlignment="1">
      <alignment horizontal="right" vertical="center"/>
    </xf>
    <xf numFmtId="0" fontId="16" fillId="0" borderId="8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2" fillId="11" borderId="95" xfId="0" applyFont="1" applyFill="1" applyBorder="1" applyAlignment="1">
      <alignment horizontal="left" vertical="center"/>
    </xf>
    <xf numFmtId="0" fontId="2" fillId="11" borderId="93" xfId="0" applyFont="1" applyFill="1" applyBorder="1" applyAlignment="1">
      <alignment horizontal="left" vertical="center"/>
    </xf>
    <xf numFmtId="169" fontId="16" fillId="0" borderId="9" xfId="0" applyNumberFormat="1" applyFont="1" applyBorder="1" applyAlignment="1" applyProtection="1">
      <alignment horizontal="center" vertical="center"/>
      <protection locked="0"/>
    </xf>
    <xf numFmtId="169" fontId="16" fillId="0" borderId="11" xfId="0" applyNumberFormat="1" applyFont="1" applyBorder="1" applyAlignment="1" applyProtection="1">
      <alignment horizontal="center" vertical="center"/>
      <protection locked="0"/>
    </xf>
    <xf numFmtId="0" fontId="1" fillId="0" borderId="86" xfId="0" applyFont="1" applyBorder="1" applyAlignment="1" applyProtection="1">
      <alignment horizontal="center" vertical="center"/>
      <protection locked="0"/>
    </xf>
    <xf numFmtId="0" fontId="1" fillId="11" borderId="13" xfId="0" applyFont="1" applyFill="1" applyBorder="1" applyAlignment="1">
      <alignment horizontal="left" vertical="center"/>
    </xf>
    <xf numFmtId="0" fontId="2" fillId="11" borderId="32" xfId="0" applyFont="1" applyFill="1" applyBorder="1" applyAlignment="1">
      <alignment horizontal="left" vertical="center"/>
    </xf>
    <xf numFmtId="0" fontId="2" fillId="11" borderId="9" xfId="0" applyFont="1" applyFill="1" applyBorder="1" applyAlignment="1">
      <alignment horizontal="left" vertical="center"/>
    </xf>
    <xf numFmtId="0" fontId="2" fillId="11" borderId="10" xfId="0" applyFont="1" applyFill="1" applyBorder="1" applyAlignment="1">
      <alignment horizontal="left" vertical="center"/>
    </xf>
    <xf numFmtId="0" fontId="1" fillId="11" borderId="31" xfId="0" applyFont="1" applyFill="1" applyBorder="1" applyAlignment="1">
      <alignment horizontal="left" vertical="center"/>
    </xf>
    <xf numFmtId="0" fontId="7" fillId="11" borderId="11" xfId="0" applyFont="1" applyFill="1" applyBorder="1" applyAlignment="1">
      <alignment horizontal="left" vertical="center"/>
    </xf>
    <xf numFmtId="0" fontId="7" fillId="11" borderId="12" xfId="0" applyFont="1" applyFill="1" applyBorder="1" applyAlignment="1">
      <alignment horizontal="left" vertical="center"/>
    </xf>
    <xf numFmtId="0" fontId="2" fillId="11" borderId="46" xfId="0" applyFont="1" applyFill="1" applyBorder="1" applyAlignment="1">
      <alignment horizontal="left" vertical="center"/>
    </xf>
    <xf numFmtId="0" fontId="2" fillId="11" borderId="1" xfId="0" applyFont="1" applyFill="1" applyBorder="1" applyAlignment="1">
      <alignment horizontal="left" vertical="center"/>
    </xf>
    <xf numFmtId="0" fontId="2" fillId="11" borderId="56" xfId="0" applyFont="1" applyFill="1" applyBorder="1" applyAlignment="1">
      <alignment horizontal="left" vertical="center"/>
    </xf>
    <xf numFmtId="0" fontId="2" fillId="11" borderId="36" xfId="0" applyFont="1" applyFill="1" applyBorder="1" applyAlignment="1">
      <alignment horizontal="left" vertical="center"/>
    </xf>
    <xf numFmtId="0" fontId="2" fillId="11" borderId="14" xfId="0" applyFont="1" applyFill="1" applyBorder="1" applyAlignment="1">
      <alignment horizontal="left" vertical="center"/>
    </xf>
    <xf numFmtId="0" fontId="2" fillId="11" borderId="42" xfId="0" applyFont="1" applyFill="1" applyBorder="1" applyAlignment="1">
      <alignment horizontal="left" vertical="center"/>
    </xf>
    <xf numFmtId="0" fontId="2" fillId="11" borderId="9" xfId="0" applyFont="1" applyFill="1" applyBorder="1" applyAlignment="1">
      <alignment horizontal="left" vertical="center" wrapText="1"/>
    </xf>
    <xf numFmtId="0" fontId="1" fillId="11" borderId="11" xfId="0" applyFont="1" applyFill="1" applyBorder="1" applyAlignment="1">
      <alignment horizontal="left" vertical="center" wrapText="1"/>
    </xf>
    <xf numFmtId="0" fontId="16" fillId="0" borderId="6"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87"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2" fillId="11" borderId="83" xfId="0" applyFont="1" applyFill="1" applyBorder="1" applyAlignment="1">
      <alignment horizontal="left" vertical="center"/>
    </xf>
    <xf numFmtId="0" fontId="2" fillId="11" borderId="65" xfId="0" applyFont="1" applyFill="1" applyBorder="1" applyAlignment="1">
      <alignment horizontal="left" vertical="center"/>
    </xf>
    <xf numFmtId="0" fontId="0" fillId="11" borderId="52" xfId="0" applyFill="1" applyBorder="1" applyAlignment="1">
      <alignment horizontal="left" vertical="center"/>
    </xf>
    <xf numFmtId="0" fontId="0" fillId="11" borderId="14" xfId="0" applyFill="1" applyBorder="1" applyAlignment="1">
      <alignment horizontal="left" vertical="center"/>
    </xf>
    <xf numFmtId="0" fontId="0" fillId="11" borderId="66" xfId="0" applyFill="1" applyBorder="1" applyAlignment="1">
      <alignment horizontal="left" vertical="center"/>
    </xf>
    <xf numFmtId="0" fontId="0" fillId="11" borderId="6" xfId="0" applyFill="1" applyBorder="1" applyAlignment="1">
      <alignment horizontal="left" vertical="center"/>
    </xf>
    <xf numFmtId="0" fontId="0" fillId="11" borderId="87" xfId="0" applyFill="1" applyBorder="1" applyAlignment="1">
      <alignment horizontal="left" vertical="center"/>
    </xf>
    <xf numFmtId="0" fontId="0" fillId="11" borderId="17" xfId="0" applyFill="1" applyBorder="1" applyAlignment="1">
      <alignment horizontal="left" vertical="center"/>
    </xf>
    <xf numFmtId="0" fontId="0" fillId="11" borderId="15" xfId="0" applyFill="1" applyBorder="1" applyAlignment="1">
      <alignment horizontal="left" vertical="center"/>
    </xf>
    <xf numFmtId="0" fontId="1" fillId="11" borderId="11" xfId="0" applyFont="1" applyFill="1" applyBorder="1" applyAlignment="1">
      <alignment horizontal="left" vertical="center"/>
    </xf>
    <xf numFmtId="0" fontId="1" fillId="11" borderId="11" xfId="0" applyFont="1" applyFill="1" applyBorder="1" applyAlignment="1">
      <alignment horizontal="right" vertical="center"/>
    </xf>
    <xf numFmtId="0" fontId="2" fillId="11" borderId="9" xfId="0" applyFont="1" applyFill="1" applyBorder="1" applyAlignment="1">
      <alignment horizontal="right" vertical="center"/>
    </xf>
    <xf numFmtId="0" fontId="2" fillId="11" borderId="66" xfId="0" applyFont="1" applyFill="1" applyBorder="1" applyAlignment="1">
      <alignment horizontal="left" vertical="center"/>
    </xf>
    <xf numFmtId="0" fontId="2" fillId="0" borderId="3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0" fontId="1" fillId="11" borderId="12" xfId="0" applyFont="1" applyFill="1" applyBorder="1" applyAlignment="1">
      <alignment horizontal="left" vertical="center"/>
    </xf>
    <xf numFmtId="0" fontId="7" fillId="11" borderId="31" xfId="0" applyFont="1" applyFill="1" applyBorder="1" applyAlignment="1">
      <alignment horizontal="left" vertical="center"/>
    </xf>
    <xf numFmtId="0" fontId="1" fillId="11" borderId="24" xfId="0" applyFont="1" applyFill="1" applyBorder="1" applyAlignment="1">
      <alignment horizontal="center" vertical="center" wrapText="1"/>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173" fontId="1" fillId="0" borderId="10" xfId="0" applyNumberFormat="1" applyFont="1" applyBorder="1" applyAlignment="1" applyProtection="1">
      <alignment horizontal="center" vertical="center"/>
      <protection locked="0"/>
    </xf>
    <xf numFmtId="173" fontId="1" fillId="0" borderId="12"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4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center" vertical="center"/>
    </xf>
    <xf numFmtId="0" fontId="2" fillId="0" borderId="66" xfId="0" applyFont="1" applyBorder="1" applyAlignment="1">
      <alignment horizontal="center" vertical="center"/>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2" fillId="11" borderId="76" xfId="0" applyFont="1" applyFill="1" applyBorder="1" applyAlignment="1">
      <alignment horizontal="left" vertical="center" wrapText="1"/>
    </xf>
    <xf numFmtId="0" fontId="2" fillId="11" borderId="61" xfId="0" applyFont="1" applyFill="1" applyBorder="1" applyAlignment="1">
      <alignment horizontal="left" vertical="center" wrapText="1"/>
    </xf>
    <xf numFmtId="0" fontId="2" fillId="11" borderId="43" xfId="0" applyFont="1" applyFill="1" applyBorder="1" applyAlignment="1">
      <alignment horizontal="left" vertical="center" wrapText="1"/>
    </xf>
    <xf numFmtId="0" fontId="2" fillId="11" borderId="77"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16" fillId="0" borderId="8"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0" fillId="0" borderId="24" xfId="0" applyBorder="1" applyAlignment="1" applyProtection="1">
      <alignment horizontal="center" vertical="center"/>
      <protection locked="0"/>
    </xf>
    <xf numFmtId="172" fontId="0" fillId="0" borderId="24" xfId="0" applyNumberFormat="1"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2" fillId="11" borderId="94" xfId="0" applyFont="1" applyFill="1" applyBorder="1" applyAlignment="1">
      <alignment horizontal="center" vertical="center"/>
    </xf>
    <xf numFmtId="0" fontId="0" fillId="0" borderId="7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2" fillId="11" borderId="13" xfId="0" applyFont="1" applyFill="1" applyBorder="1" applyAlignment="1">
      <alignment horizontal="right" vertical="center"/>
    </xf>
    <xf numFmtId="0" fontId="1" fillId="11" borderId="13" xfId="0" applyFont="1" applyFill="1" applyBorder="1" applyAlignment="1">
      <alignment horizontal="right" vertical="center"/>
    </xf>
    <xf numFmtId="0" fontId="2" fillId="11" borderId="84" xfId="0" applyFont="1" applyFill="1" applyBorder="1" applyAlignment="1">
      <alignment horizontal="center" vertical="center"/>
    </xf>
    <xf numFmtId="0" fontId="2" fillId="11" borderId="65" xfId="0" applyFont="1" applyFill="1" applyBorder="1" applyAlignment="1">
      <alignment horizontal="center" vertical="center"/>
    </xf>
    <xf numFmtId="0" fontId="4" fillId="11" borderId="32" xfId="0" applyFont="1" applyFill="1" applyBorder="1" applyAlignment="1">
      <alignment horizontal="left" vertical="center"/>
    </xf>
    <xf numFmtId="0" fontId="4" fillId="11" borderId="9" xfId="0" applyFont="1" applyFill="1" applyBorder="1" applyAlignment="1">
      <alignment horizontal="left" vertical="center"/>
    </xf>
    <xf numFmtId="0" fontId="4" fillId="11" borderId="10" xfId="0" applyFont="1" applyFill="1" applyBorder="1" applyAlignment="1">
      <alignment horizontal="left" vertical="center"/>
    </xf>
    <xf numFmtId="0" fontId="1" fillId="11" borderId="32" xfId="0" applyFont="1" applyFill="1" applyBorder="1" applyAlignment="1">
      <alignment horizontal="left" vertical="center" wrapText="1"/>
    </xf>
    <xf numFmtId="0" fontId="1" fillId="11" borderId="9" xfId="0" applyFont="1" applyFill="1" applyBorder="1" applyAlignment="1">
      <alignment horizontal="left" vertical="center"/>
    </xf>
    <xf numFmtId="0" fontId="1" fillId="11" borderId="10" xfId="0" applyFont="1" applyFill="1" applyBorder="1" applyAlignment="1">
      <alignment horizontal="left" vertical="center"/>
    </xf>
    <xf numFmtId="0" fontId="1" fillId="11" borderId="9" xfId="0" applyFont="1" applyFill="1" applyBorder="1" applyAlignment="1">
      <alignment horizontal="left" vertical="center" wrapText="1"/>
    </xf>
    <xf numFmtId="0" fontId="1" fillId="11" borderId="10" xfId="0" applyFont="1" applyFill="1" applyBorder="1" applyAlignment="1">
      <alignment horizontal="left" vertical="center" wrapText="1"/>
    </xf>
    <xf numFmtId="0" fontId="16" fillId="0" borderId="9" xfId="0" applyFont="1" applyBorder="1" applyAlignment="1" applyProtection="1">
      <alignment horizontal="left" vertical="top" wrapText="1"/>
      <protection locked="0"/>
    </xf>
    <xf numFmtId="0" fontId="16" fillId="0" borderId="87"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7" fillId="0" borderId="5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11" borderId="9" xfId="0" applyFill="1" applyBorder="1" applyAlignment="1">
      <alignment horizontal="left" vertical="center"/>
    </xf>
    <xf numFmtId="0" fontId="0" fillId="11" borderId="11" xfId="0" applyFill="1" applyBorder="1" applyAlignment="1">
      <alignment horizontal="left" vertical="center"/>
    </xf>
    <xf numFmtId="0" fontId="1" fillId="11" borderId="36" xfId="0" applyFont="1" applyFill="1" applyBorder="1" applyAlignment="1">
      <alignment horizontal="left" vertical="center"/>
    </xf>
    <xf numFmtId="0" fontId="1" fillId="11" borderId="14" xfId="0" applyFont="1" applyFill="1" applyBorder="1" applyAlignment="1">
      <alignment horizontal="left" vertical="center"/>
    </xf>
    <xf numFmtId="0" fontId="2" fillId="11" borderId="31"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2" fillId="11" borderId="12" xfId="0" applyFont="1" applyFill="1" applyBorder="1" applyAlignment="1">
      <alignment horizontal="left" vertical="center" wrapText="1"/>
    </xf>
    <xf numFmtId="3" fontId="1" fillId="0" borderId="6" xfId="0" applyNumberFormat="1" applyFont="1" applyBorder="1" applyAlignment="1" applyProtection="1">
      <alignment horizontal="center" vertical="center"/>
      <protection locked="0"/>
    </xf>
    <xf numFmtId="3" fontId="1" fillId="0" borderId="9" xfId="0" applyNumberFormat="1" applyFont="1" applyBorder="1" applyAlignment="1" applyProtection="1">
      <alignment horizontal="center" vertical="center"/>
      <protection locked="0"/>
    </xf>
    <xf numFmtId="3" fontId="1" fillId="0" borderId="17" xfId="0" applyNumberFormat="1" applyFont="1" applyBorder="1" applyAlignment="1" applyProtection="1">
      <alignment horizontal="center" vertical="center"/>
      <protection locked="0"/>
    </xf>
    <xf numFmtId="3" fontId="1" fillId="0" borderId="11" xfId="0" applyNumberFormat="1" applyFont="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165" fontId="0" fillId="0" borderId="52" xfId="0" applyNumberFormat="1" applyBorder="1" applyAlignment="1" applyProtection="1">
      <alignment horizontal="left" vertical="center"/>
      <protection locked="0"/>
    </xf>
    <xf numFmtId="165" fontId="0" fillId="0" borderId="42" xfId="0" applyNumberFormat="1" applyBorder="1" applyAlignment="1" applyProtection="1">
      <alignment horizontal="left" vertical="center"/>
      <protection locked="0"/>
    </xf>
    <xf numFmtId="167" fontId="0" fillId="0" borderId="8" xfId="0" applyNumberFormat="1" applyBorder="1" applyAlignment="1" applyProtection="1">
      <alignment horizontal="left" vertical="center"/>
      <protection locked="0"/>
    </xf>
    <xf numFmtId="167" fontId="0" fillId="0" borderId="13" xfId="0" applyNumberFormat="1" applyBorder="1" applyAlignment="1" applyProtection="1">
      <alignment horizontal="left" vertical="center"/>
      <protection locked="0"/>
    </xf>
    <xf numFmtId="0" fontId="2" fillId="11" borderId="52" xfId="0" applyFont="1" applyFill="1" applyBorder="1" applyAlignment="1">
      <alignment horizontal="left" vertical="center" wrapText="1"/>
    </xf>
    <xf numFmtId="0" fontId="7" fillId="0" borderId="1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 fillId="11" borderId="42" xfId="0" applyFont="1" applyFill="1" applyBorder="1" applyAlignment="1">
      <alignment horizontal="left" vertical="center"/>
    </xf>
    <xf numFmtId="0" fontId="2" fillId="0" borderId="3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2" xfId="0" applyFont="1" applyBorder="1" applyAlignment="1">
      <alignment horizontal="center" vertical="center"/>
    </xf>
    <xf numFmtId="0" fontId="0" fillId="11" borderId="52" xfId="0" applyFill="1" applyBorder="1" applyAlignment="1">
      <alignment horizontal="center" vertical="center"/>
    </xf>
    <xf numFmtId="0" fontId="0" fillId="11" borderId="14" xfId="0" applyFill="1" applyBorder="1" applyAlignment="1">
      <alignment horizontal="center" vertical="center"/>
    </xf>
    <xf numFmtId="0" fontId="0" fillId="11" borderId="66" xfId="0" applyFill="1" applyBorder="1" applyAlignment="1">
      <alignment horizontal="center" vertical="center"/>
    </xf>
    <xf numFmtId="0" fontId="0" fillId="0" borderId="66" xfId="0" applyBorder="1" applyAlignment="1" applyProtection="1">
      <alignment horizontal="center" vertical="center"/>
      <protection locked="0"/>
    </xf>
    <xf numFmtId="0" fontId="2" fillId="0" borderId="52" xfId="0" applyFont="1" applyBorder="1" applyAlignment="1">
      <alignment horizontal="left" vertical="center"/>
    </xf>
    <xf numFmtId="0" fontId="2" fillId="0" borderId="14" xfId="0" applyFont="1" applyBorder="1" applyAlignment="1">
      <alignment horizontal="left" vertical="center"/>
    </xf>
    <xf numFmtId="0" fontId="2" fillId="0" borderId="42" xfId="0" applyFont="1" applyBorder="1" applyAlignment="1">
      <alignment horizontal="left" vertical="center"/>
    </xf>
    <xf numFmtId="0" fontId="26" fillId="0" borderId="8" xfId="1" applyBorder="1" applyAlignment="1">
      <alignment horizontal="left" vertical="center" wrapText="1"/>
      <protection locked="0"/>
    </xf>
    <xf numFmtId="0" fontId="26" fillId="0" borderId="13" xfId="1" applyBorder="1" applyAlignment="1">
      <alignment horizontal="left" vertical="center" wrapText="1"/>
      <protection locked="0"/>
    </xf>
    <xf numFmtId="166" fontId="2" fillId="0" borderId="6" xfId="0" applyNumberFormat="1" applyFont="1" applyBorder="1" applyAlignment="1" applyProtection="1">
      <alignment horizontal="center" vertical="center"/>
      <protection locked="0"/>
    </xf>
    <xf numFmtId="166" fontId="2" fillId="0" borderId="10" xfId="0" applyNumberFormat="1" applyFont="1" applyBorder="1" applyAlignment="1" applyProtection="1">
      <alignment horizontal="center" vertical="center"/>
      <protection locked="0"/>
    </xf>
    <xf numFmtId="166" fontId="2" fillId="0" borderId="17" xfId="0" applyNumberFormat="1" applyFont="1" applyBorder="1" applyAlignment="1" applyProtection="1">
      <alignment horizontal="center" vertical="center"/>
      <protection locked="0"/>
    </xf>
    <xf numFmtId="166" fontId="2" fillId="0" borderId="12" xfId="0" applyNumberFormat="1" applyFont="1" applyBorder="1" applyAlignment="1" applyProtection="1">
      <alignment horizontal="center" vertical="center"/>
      <protection locked="0"/>
    </xf>
    <xf numFmtId="166" fontId="0" fillId="0" borderId="8" xfId="0" applyNumberFormat="1" applyBorder="1" applyAlignment="1" applyProtection="1">
      <alignment horizontal="center" vertical="center"/>
      <protection locked="0"/>
    </xf>
    <xf numFmtId="166" fontId="0" fillId="0" borderId="13" xfId="0" applyNumberFormat="1" applyBorder="1" applyAlignment="1" applyProtection="1">
      <alignment horizontal="center" vertical="center"/>
      <protection locked="0"/>
    </xf>
    <xf numFmtId="0" fontId="0" fillId="11" borderId="8" xfId="0" applyFill="1" applyBorder="1" applyAlignment="1">
      <alignment horizontal="left" vertical="center"/>
    </xf>
    <xf numFmtId="0" fontId="0" fillId="11" borderId="13" xfId="0" applyFill="1" applyBorder="1" applyAlignment="1">
      <alignment horizontal="left" vertical="center"/>
    </xf>
    <xf numFmtId="166" fontId="2" fillId="0" borderId="7" xfId="0" applyNumberFormat="1" applyFont="1" applyBorder="1" applyAlignment="1" applyProtection="1">
      <alignment horizontal="center" vertical="center"/>
      <protection locked="0"/>
    </xf>
    <xf numFmtId="166" fontId="2" fillId="0" borderId="1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left" vertical="center" wrapText="1"/>
      <protection locked="0"/>
    </xf>
    <xf numFmtId="49" fontId="4" fillId="0" borderId="0" xfId="0" applyNumberFormat="1" applyFont="1" applyAlignment="1" applyProtection="1">
      <alignment horizontal="left" vertical="center" wrapText="1"/>
      <protection locked="0"/>
    </xf>
    <xf numFmtId="49" fontId="4" fillId="0" borderId="16"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17"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0" fontId="2" fillId="0" borderId="52"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16"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74" fontId="0" fillId="0" borderId="8" xfId="0" applyNumberFormat="1" applyBorder="1" applyAlignment="1" applyProtection="1">
      <alignment horizontal="center" vertical="center"/>
      <protection locked="0"/>
    </xf>
    <xf numFmtId="174" fontId="0" fillId="0" borderId="81" xfId="0" applyNumberFormat="1" applyBorder="1" applyAlignment="1" applyProtection="1">
      <alignment horizontal="center" vertical="center"/>
      <protection locked="0"/>
    </xf>
    <xf numFmtId="174" fontId="0" fillId="0" borderId="19" xfId="0" applyNumberFormat="1" applyBorder="1" applyAlignment="1" applyProtection="1">
      <alignment horizontal="center" vertical="center"/>
      <protection locked="0"/>
    </xf>
    <xf numFmtId="174" fontId="0" fillId="0" borderId="13" xfId="0" applyNumberFormat="1" applyBorder="1" applyAlignment="1" applyProtection="1">
      <alignment horizontal="center" vertical="center"/>
      <protection locked="0"/>
    </xf>
    <xf numFmtId="0" fontId="1" fillId="0" borderId="6" xfId="0" applyFont="1" applyBorder="1" applyAlignment="1" applyProtection="1">
      <alignment horizontal="left" vertical="center" wrapText="1"/>
      <protection locked="0"/>
    </xf>
    <xf numFmtId="0" fontId="7" fillId="0" borderId="113" xfId="0" applyFont="1" applyBorder="1" applyAlignment="1" applyProtection="1">
      <alignment horizontal="center" vertical="center"/>
      <protection locked="0"/>
    </xf>
    <xf numFmtId="0" fontId="7" fillId="0" borderId="114" xfId="0" applyFont="1" applyBorder="1" applyAlignment="1" applyProtection="1">
      <alignment horizontal="center" vertical="center"/>
      <protection locked="0"/>
    </xf>
    <xf numFmtId="0" fontId="3" fillId="11" borderId="28" xfId="0" applyFont="1" applyFill="1" applyBorder="1" applyAlignment="1">
      <alignment horizontal="left" vertical="center"/>
    </xf>
    <xf numFmtId="0" fontId="3" fillId="11" borderId="3" xfId="0" applyFont="1" applyFill="1" applyBorder="1" applyAlignment="1">
      <alignment horizontal="left" vertical="center"/>
    </xf>
    <xf numFmtId="0" fontId="0" fillId="11" borderId="14" xfId="0" applyFill="1" applyBorder="1" applyAlignment="1">
      <alignment vertical="center" wrapText="1"/>
    </xf>
    <xf numFmtId="0" fontId="0" fillId="11" borderId="42" xfId="0" applyFill="1" applyBorder="1" applyAlignment="1">
      <alignment vertical="center" wrapText="1"/>
    </xf>
    <xf numFmtId="0" fontId="0" fillId="11" borderId="14" xfId="0" applyFill="1" applyBorder="1" applyAlignment="1">
      <alignment vertical="center"/>
    </xf>
    <xf numFmtId="0" fontId="0" fillId="11" borderId="42" xfId="0" applyFill="1" applyBorder="1" applyAlignment="1">
      <alignment vertical="center"/>
    </xf>
    <xf numFmtId="0" fontId="2" fillId="11" borderId="13" xfId="0" applyFont="1" applyFill="1" applyBorder="1" applyAlignment="1">
      <alignment horizontal="right" vertical="center" wrapText="1"/>
    </xf>
    <xf numFmtId="166" fontId="31" fillId="11" borderId="25" xfId="0" applyNumberFormat="1" applyFont="1" applyFill="1" applyBorder="1" applyAlignment="1">
      <alignment horizontal="center" vertical="center"/>
    </xf>
    <xf numFmtId="166" fontId="31" fillId="11" borderId="59" xfId="0" applyNumberFormat="1" applyFont="1" applyFill="1" applyBorder="1" applyAlignment="1">
      <alignment horizontal="center" vertical="center"/>
    </xf>
    <xf numFmtId="0" fontId="7" fillId="11" borderId="17" xfId="0" applyFont="1" applyFill="1" applyBorder="1" applyAlignment="1">
      <alignment horizontal="center" vertical="center"/>
    </xf>
    <xf numFmtId="0" fontId="7" fillId="11" borderId="12" xfId="0" applyFont="1" applyFill="1" applyBorder="1" applyAlignment="1">
      <alignment horizontal="center" vertical="center"/>
    </xf>
    <xf numFmtId="0" fontId="2" fillId="11" borderId="43" xfId="0" applyFont="1" applyFill="1" applyBorder="1" applyAlignment="1">
      <alignment horizontal="center" vertical="center"/>
    </xf>
    <xf numFmtId="0" fontId="2" fillId="11" borderId="61" xfId="0" applyFont="1" applyFill="1" applyBorder="1" applyAlignment="1">
      <alignment horizontal="center" vertical="center"/>
    </xf>
    <xf numFmtId="0" fontId="7" fillId="11" borderId="11" xfId="0" applyFont="1" applyFill="1" applyBorder="1" applyAlignment="1">
      <alignment horizontal="center" vertical="center"/>
    </xf>
    <xf numFmtId="0" fontId="2" fillId="11" borderId="77" xfId="0" applyFont="1" applyFill="1" applyBorder="1" applyAlignment="1">
      <alignment horizontal="center" vertical="center"/>
    </xf>
    <xf numFmtId="167" fontId="2" fillId="0" borderId="8" xfId="0" applyNumberFormat="1" applyFont="1" applyBorder="1" applyAlignment="1" applyProtection="1">
      <alignment horizontal="left" vertical="center"/>
      <protection locked="0"/>
    </xf>
    <xf numFmtId="167" fontId="2" fillId="0" borderId="13" xfId="0" applyNumberFormat="1"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66" xfId="0" applyFont="1" applyBorder="1" applyAlignment="1" applyProtection="1">
      <alignment horizontal="left" vertical="center"/>
      <protection locked="0"/>
    </xf>
    <xf numFmtId="166" fontId="16" fillId="0" borderId="24" xfId="0" applyNumberFormat="1" applyFont="1" applyBorder="1" applyAlignment="1" applyProtection="1">
      <alignment horizontal="center" vertical="center"/>
      <protection locked="0"/>
    </xf>
    <xf numFmtId="49" fontId="0" fillId="0" borderId="6"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52"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2" fillId="11" borderId="6" xfId="0" applyFont="1" applyFill="1" applyBorder="1" applyAlignment="1">
      <alignment horizontal="left" vertical="center"/>
    </xf>
    <xf numFmtId="49" fontId="0" fillId="0" borderId="80" xfId="0" applyNumberFormat="1" applyBorder="1" applyAlignment="1" applyProtection="1">
      <alignment horizontal="left" vertical="center"/>
      <protection locked="0"/>
    </xf>
    <xf numFmtId="49" fontId="0" fillId="0" borderId="56" xfId="0" applyNumberFormat="1" applyBorder="1" applyAlignment="1" applyProtection="1">
      <alignment horizontal="left" vertical="center"/>
      <protection locked="0"/>
    </xf>
    <xf numFmtId="0" fontId="7" fillId="11" borderId="17" xfId="0" applyFont="1" applyFill="1" applyBorder="1" applyAlignment="1">
      <alignment horizontal="left" vertical="center"/>
    </xf>
    <xf numFmtId="0" fontId="0" fillId="11" borderId="12" xfId="0" applyFill="1" applyBorder="1" applyAlignment="1">
      <alignment horizontal="left" vertical="center"/>
    </xf>
    <xf numFmtId="0" fontId="16" fillId="11" borderId="6" xfId="0" applyFont="1" applyFill="1" applyBorder="1" applyAlignment="1">
      <alignment horizontal="left" vertical="center" wrapText="1"/>
    </xf>
    <xf numFmtId="0" fontId="16" fillId="11" borderId="10" xfId="0" applyFont="1" applyFill="1" applyBorder="1" applyAlignment="1">
      <alignment horizontal="left" vertical="center" wrapText="1"/>
    </xf>
    <xf numFmtId="0" fontId="2" fillId="11" borderId="42" xfId="0" applyFont="1" applyFill="1" applyBorder="1" applyAlignment="1">
      <alignment horizontal="left" vertical="center" wrapText="1"/>
    </xf>
    <xf numFmtId="0" fontId="16" fillId="11" borderId="32" xfId="0" applyFont="1" applyFill="1" applyBorder="1" applyAlignment="1">
      <alignment horizontal="left" vertical="center" wrapText="1"/>
    </xf>
    <xf numFmtId="0" fontId="16" fillId="11" borderId="9" xfId="0" applyFont="1" applyFill="1" applyBorder="1" applyAlignment="1">
      <alignment horizontal="left" vertical="center"/>
    </xf>
    <xf numFmtId="0" fontId="7" fillId="11" borderId="11" xfId="0" applyFont="1" applyFill="1" applyBorder="1" applyAlignment="1">
      <alignment horizontal="left" vertical="center" wrapText="1"/>
    </xf>
    <xf numFmtId="0" fontId="16" fillId="11" borderId="9" xfId="0" applyFont="1" applyFill="1" applyBorder="1" applyAlignment="1">
      <alignment horizontal="left" vertical="center" wrapText="1"/>
    </xf>
    <xf numFmtId="0" fontId="1" fillId="11" borderId="17" xfId="0" applyFont="1" applyFill="1" applyBorder="1" applyAlignment="1">
      <alignment horizontal="left" vertical="center"/>
    </xf>
    <xf numFmtId="0" fontId="2" fillId="11" borderId="20" xfId="0" applyFont="1" applyFill="1" applyBorder="1" applyAlignment="1">
      <alignment horizontal="left" vertical="center" wrapText="1"/>
    </xf>
    <xf numFmtId="0" fontId="2" fillId="11" borderId="0" xfId="0" applyFont="1" applyFill="1" applyAlignment="1">
      <alignment horizontal="left" vertical="center"/>
    </xf>
    <xf numFmtId="166" fontId="16" fillId="0" borderId="75" xfId="0" applyNumberFormat="1" applyFont="1" applyBorder="1" applyAlignment="1" applyProtection="1">
      <alignment horizontal="center" vertical="center"/>
      <protection locked="0"/>
    </xf>
    <xf numFmtId="0" fontId="7" fillId="11" borderId="31" xfId="0" applyFont="1" applyFill="1" applyBorder="1" applyAlignment="1">
      <alignment horizontal="center" vertical="center"/>
    </xf>
    <xf numFmtId="0" fontId="2" fillId="11" borderId="76" xfId="0" applyFont="1" applyFill="1" applyBorder="1" applyAlignment="1">
      <alignment horizontal="center" vertical="center"/>
    </xf>
    <xf numFmtId="0" fontId="2" fillId="0" borderId="3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33" fillId="11" borderId="32" xfId="0" applyFont="1" applyFill="1" applyBorder="1" applyAlignment="1">
      <alignment horizontal="left" vertical="center" wrapText="1"/>
    </xf>
    <xf numFmtId="0" fontId="33" fillId="11" borderId="10" xfId="0" applyFont="1" applyFill="1" applyBorder="1" applyAlignment="1">
      <alignment horizontal="left" vertical="center" wrapText="1"/>
    </xf>
    <xf numFmtId="0" fontId="32" fillId="11" borderId="31" xfId="0" applyFont="1" applyFill="1" applyBorder="1" applyAlignment="1">
      <alignment horizontal="left" vertical="center" wrapText="1"/>
    </xf>
    <xf numFmtId="0" fontId="32" fillId="11" borderId="12" xfId="0" applyFont="1" applyFill="1" applyBorder="1" applyAlignment="1">
      <alignment horizontal="left" vertical="center" wrapText="1"/>
    </xf>
    <xf numFmtId="0" fontId="1" fillId="11" borderId="16" xfId="0" applyFont="1" applyFill="1" applyBorder="1" applyAlignment="1">
      <alignment horizontal="left" vertical="center" wrapText="1"/>
    </xf>
    <xf numFmtId="0" fontId="50" fillId="11" borderId="31" xfId="0" applyFont="1" applyFill="1" applyBorder="1" applyAlignment="1">
      <alignment horizontal="left" vertical="center" wrapText="1"/>
    </xf>
    <xf numFmtId="0" fontId="50" fillId="11" borderId="12" xfId="0" applyFont="1" applyFill="1" applyBorder="1" applyAlignment="1">
      <alignment horizontal="left" vertical="center" wrapText="1"/>
    </xf>
    <xf numFmtId="0" fontId="2" fillId="11" borderId="10" xfId="0" applyFont="1" applyFill="1" applyBorder="1" applyAlignment="1">
      <alignment horizontal="center" vertical="center"/>
    </xf>
    <xf numFmtId="0" fontId="2" fillId="11" borderId="12" xfId="0" applyFont="1" applyFill="1" applyBorder="1" applyAlignment="1">
      <alignment horizontal="center" vertical="center"/>
    </xf>
    <xf numFmtId="166" fontId="2" fillId="0" borderId="8" xfId="0" applyNumberFormat="1" applyFont="1" applyBorder="1" applyAlignment="1" applyProtection="1">
      <alignment horizontal="center" vertical="center"/>
      <protection locked="0"/>
    </xf>
    <xf numFmtId="166" fontId="2" fillId="0" borderId="13" xfId="0" applyNumberFormat="1" applyFont="1" applyBorder="1" applyAlignment="1" applyProtection="1">
      <alignment horizontal="center" vertical="center"/>
      <protection locked="0"/>
    </xf>
    <xf numFmtId="0" fontId="2" fillId="11" borderId="7" xfId="0" applyFont="1" applyFill="1" applyBorder="1" applyAlignment="1">
      <alignment horizontal="left" vertical="center"/>
    </xf>
    <xf numFmtId="0" fontId="2" fillId="11" borderId="16" xfId="0" applyFont="1" applyFill="1" applyBorder="1" applyAlignment="1">
      <alignment horizontal="left" vertical="center"/>
    </xf>
    <xf numFmtId="0" fontId="2" fillId="11" borderId="46" xfId="0" applyFont="1" applyFill="1" applyBorder="1" applyAlignment="1">
      <alignment horizontal="right" vertical="center"/>
    </xf>
    <xf numFmtId="0" fontId="2" fillId="11" borderId="1" xfId="0" applyFont="1" applyFill="1" applyBorder="1" applyAlignment="1">
      <alignment horizontal="right" vertical="center"/>
    </xf>
    <xf numFmtId="0" fontId="2" fillId="11" borderId="56" xfId="0" applyFont="1" applyFill="1" applyBorder="1" applyAlignment="1">
      <alignment horizontal="right" vertical="center"/>
    </xf>
    <xf numFmtId="0" fontId="2" fillId="11" borderId="83" xfId="0" applyFont="1" applyFill="1" applyBorder="1" applyAlignment="1">
      <alignment horizontal="center" vertical="center"/>
    </xf>
    <xf numFmtId="0" fontId="2" fillId="11" borderId="69" xfId="0" applyFont="1" applyFill="1" applyBorder="1" applyAlignment="1">
      <alignment horizontal="left" vertical="center"/>
    </xf>
    <xf numFmtId="0" fontId="4" fillId="0" borderId="14"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59" xfId="0" applyFont="1"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1" fillId="0" borderId="7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49" fillId="11" borderId="84" xfId="1" applyFont="1" applyFill="1" applyBorder="1" applyAlignment="1" applyProtection="1">
      <alignment horizontal="center" vertical="center"/>
    </xf>
    <xf numFmtId="0" fontId="49" fillId="11" borderId="83" xfId="1" applyFont="1" applyFill="1" applyBorder="1" applyAlignment="1" applyProtection="1">
      <alignment horizontal="center" vertical="center"/>
    </xf>
    <xf numFmtId="0" fontId="49" fillId="11" borderId="85" xfId="1" applyFont="1" applyFill="1" applyBorder="1" applyAlignment="1" applyProtection="1">
      <alignment horizontal="center" vertical="center"/>
    </xf>
    <xf numFmtId="0" fontId="1" fillId="11" borderId="17" xfId="0" applyFont="1" applyFill="1" applyBorder="1" applyAlignment="1">
      <alignment horizontal="left" vertical="center" wrapText="1"/>
    </xf>
    <xf numFmtId="0" fontId="2" fillId="0" borderId="6" xfId="0" applyFont="1" applyBorder="1" applyAlignment="1">
      <alignment horizontal="left" vertical="center"/>
    </xf>
    <xf numFmtId="0" fontId="2" fillId="11" borderId="80" xfId="0" applyFont="1" applyFill="1" applyBorder="1" applyAlignment="1">
      <alignment horizontal="left" vertical="center"/>
    </xf>
    <xf numFmtId="0" fontId="7" fillId="0" borderId="8"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0" fillId="0" borderId="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 fillId="11" borderId="52" xfId="0" applyFont="1" applyFill="1" applyBorder="1" applyAlignment="1">
      <alignment horizontal="center" vertical="center" wrapText="1"/>
    </xf>
    <xf numFmtId="0" fontId="1" fillId="11" borderId="14" xfId="0" applyFont="1" applyFill="1" applyBorder="1" applyAlignment="1">
      <alignment horizontal="center" vertical="center" wrapText="1"/>
    </xf>
    <xf numFmtId="3" fontId="1" fillId="0" borderId="26" xfId="0" applyNumberFormat="1" applyFont="1" applyBorder="1" applyAlignment="1" applyProtection="1">
      <alignment horizontal="left" vertical="center"/>
      <protection locked="0"/>
    </xf>
    <xf numFmtId="3" fontId="1" fillId="0" borderId="59" xfId="0" applyNumberFormat="1" applyFont="1" applyBorder="1" applyAlignment="1" applyProtection="1">
      <alignment horizontal="left" vertical="center"/>
      <protection locked="0"/>
    </xf>
    <xf numFmtId="3" fontId="1" fillId="0" borderId="14" xfId="0" applyNumberFormat="1" applyFont="1" applyBorder="1" applyAlignment="1" applyProtection="1">
      <alignment horizontal="left" vertical="center"/>
      <protection locked="0"/>
    </xf>
    <xf numFmtId="3" fontId="1" fillId="0" borderId="42" xfId="0" applyNumberFormat="1" applyFont="1" applyBorder="1" applyAlignment="1" applyProtection="1">
      <alignment horizontal="left" vertical="center"/>
      <protection locked="0"/>
    </xf>
    <xf numFmtId="0" fontId="2" fillId="11" borderId="8" xfId="0" applyFont="1" applyFill="1" applyBorder="1" applyAlignment="1" applyProtection="1">
      <alignment horizontal="center" vertical="center" wrapText="1"/>
      <protection locked="0"/>
    </xf>
    <xf numFmtId="0" fontId="2" fillId="11" borderId="13" xfId="0" applyFont="1" applyFill="1" applyBorder="1" applyAlignment="1" applyProtection="1">
      <alignment horizontal="center" vertical="center" wrapText="1"/>
      <protection locked="0"/>
    </xf>
    <xf numFmtId="0" fontId="1" fillId="0" borderId="89"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2" fillId="11" borderId="29"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8" xfId="0" applyFont="1" applyFill="1" applyBorder="1" applyAlignment="1">
      <alignment horizontal="center" vertical="center"/>
    </xf>
    <xf numFmtId="0" fontId="1" fillId="11" borderId="30" xfId="0" applyFont="1" applyFill="1" applyBorder="1" applyAlignment="1">
      <alignment horizontal="center" vertical="center" wrapText="1"/>
    </xf>
    <xf numFmtId="0" fontId="1" fillId="11" borderId="13" xfId="0" applyFont="1" applyFill="1" applyBorder="1" applyAlignment="1">
      <alignment horizontal="center" vertical="center"/>
    </xf>
    <xf numFmtId="0" fontId="2" fillId="11" borderId="31" xfId="0" applyFont="1" applyFill="1" applyBorder="1" applyAlignment="1">
      <alignment horizontal="left" vertical="center"/>
    </xf>
    <xf numFmtId="0" fontId="2" fillId="11" borderId="11" xfId="0" applyFont="1" applyFill="1" applyBorder="1" applyAlignment="1">
      <alignment horizontal="left" vertical="center"/>
    </xf>
    <xf numFmtId="0" fontId="2" fillId="11" borderId="12" xfId="0" applyFont="1" applyFill="1" applyBorder="1" applyAlignment="1">
      <alignment horizontal="left" vertical="center"/>
    </xf>
    <xf numFmtId="0" fontId="43" fillId="12" borderId="0" xfId="2" applyFont="1" applyFill="1" applyAlignment="1">
      <alignment horizontal="center" vertical="center"/>
    </xf>
    <xf numFmtId="0" fontId="42" fillId="12" borderId="0" xfId="2" applyFont="1" applyFill="1" applyAlignment="1">
      <alignment vertical="center"/>
    </xf>
    <xf numFmtId="0" fontId="6" fillId="0" borderId="96" xfId="0" applyFont="1" applyBorder="1" applyAlignment="1">
      <alignment horizontal="center"/>
    </xf>
    <xf numFmtId="0" fontId="6" fillId="0" borderId="0" xfId="0" applyFont="1" applyAlignment="1">
      <alignment horizontal="center"/>
    </xf>
  </cellXfs>
  <cellStyles count="4">
    <cellStyle name="Link" xfId="1" builtinId="8"/>
    <cellStyle name="Link 2" xfId="3" xr:uid="{00000000-0005-0000-0000-000001000000}"/>
    <cellStyle name="Standard" xfId="0" builtinId="0"/>
    <cellStyle name="Standard 2" xfId="2" xr:uid="{00000000-0005-0000-0000-000003000000}"/>
  </cellStyles>
  <dxfs count="34">
    <dxf>
      <font>
        <b/>
        <i val="0"/>
        <color theme="0"/>
      </font>
      <fill>
        <patternFill>
          <bgColor rgb="FFC00000"/>
        </patternFill>
      </fill>
    </dxf>
    <dxf>
      <font>
        <b/>
        <i val="0"/>
        <color theme="0"/>
      </font>
      <fill>
        <patternFill>
          <bgColor rgb="FFFF0000"/>
        </patternFill>
      </fill>
    </dxf>
    <dxf>
      <fill>
        <patternFill>
          <bgColor rgb="FFFFFF00"/>
        </patternFill>
      </fill>
    </dxf>
    <dxf>
      <fill>
        <patternFill>
          <bgColor rgb="FF00FF99"/>
        </patternFill>
      </fill>
    </dxf>
    <dxf>
      <font>
        <color theme="0"/>
      </font>
      <fill>
        <patternFill>
          <bgColor rgb="FF00B050"/>
        </patternFill>
      </fill>
    </dxf>
    <dxf>
      <font>
        <b/>
        <i val="0"/>
        <color theme="0"/>
      </font>
      <fill>
        <patternFill>
          <bgColor rgb="FFC00000"/>
        </patternFill>
      </fill>
    </dxf>
    <dxf>
      <font>
        <color theme="0"/>
      </font>
      <fill>
        <patternFill>
          <bgColor rgb="FFC00000"/>
        </patternFill>
      </fill>
    </dxf>
    <dxf>
      <font>
        <b/>
        <i val="0"/>
        <color auto="1"/>
      </font>
      <fill>
        <patternFill>
          <bgColor rgb="FF00B050"/>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color theme="0"/>
      </font>
      <fill>
        <patternFill>
          <bgColor rgb="FFC00000"/>
        </patternFill>
      </fill>
    </dxf>
    <dxf>
      <fill>
        <patternFill>
          <bgColor rgb="FFFFFF00"/>
        </patternFill>
      </fill>
    </dxf>
    <dxf>
      <font>
        <color theme="0"/>
      </font>
      <fill>
        <patternFill>
          <bgColor rgb="FFC00000"/>
        </patternFill>
      </fill>
    </dxf>
    <dxf>
      <fill>
        <patternFill>
          <bgColor rgb="FFFFFF00"/>
        </patternFill>
      </fill>
    </dxf>
  </dxfs>
  <tableStyles count="0" defaultTableStyle="TableStyleMedium9"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14</xdr:col>
      <xdr:colOff>212725</xdr:colOff>
      <xdr:row>7</xdr:row>
      <xdr:rowOff>10371</xdr:rowOff>
    </xdr:from>
    <xdr:to>
      <xdr:col>14</xdr:col>
      <xdr:colOff>708025</xdr:colOff>
      <xdr:row>249</xdr:row>
      <xdr:rowOff>47625</xdr:rowOff>
    </xdr:to>
    <xdr:sp macro="" textlink="">
      <xdr:nvSpPr>
        <xdr:cNvPr id="1317" name="Geschweifte Klammer rechts 1">
          <a:extLst>
            <a:ext uri="{FF2B5EF4-FFF2-40B4-BE49-F238E27FC236}">
              <a16:creationId xmlns:a16="http://schemas.microsoft.com/office/drawing/2014/main" id="{00000000-0008-0000-0000-000025050000}"/>
            </a:ext>
          </a:extLst>
        </xdr:cNvPr>
        <xdr:cNvSpPr>
          <a:spLocks/>
        </xdr:cNvSpPr>
      </xdr:nvSpPr>
      <xdr:spPr bwMode="auto">
        <a:xfrm>
          <a:off x="10933113" y="1686771"/>
          <a:ext cx="495300" cy="49291029"/>
        </a:xfrm>
        <a:prstGeom prst="rightBrace">
          <a:avLst>
            <a:gd name="adj1" fmla="val 8026"/>
            <a:gd name="adj2" fmla="val 49495"/>
          </a:avLst>
        </a:prstGeom>
        <a:solidFill>
          <a:srgbClr val="FFFFFF"/>
        </a:solidFill>
        <a:ln w="9525" algn="ctr">
          <a:solidFill>
            <a:srgbClr val="000000"/>
          </a:solidFill>
          <a:round/>
          <a:headEnd/>
          <a:tailEnd/>
        </a:ln>
      </xdr:spPr>
    </xdr:sp>
    <xdr:clientData/>
  </xdr:twoCellAnchor>
  <xdr:twoCellAnchor editAs="oneCell">
    <xdr:from>
      <xdr:col>8</xdr:col>
      <xdr:colOff>133049</xdr:colOff>
      <xdr:row>0</xdr:row>
      <xdr:rowOff>102810</xdr:rowOff>
    </xdr:from>
    <xdr:to>
      <xdr:col>8</xdr:col>
      <xdr:colOff>1976665</xdr:colOff>
      <xdr:row>3</xdr:row>
      <xdr:rowOff>33966</xdr:rowOff>
    </xdr:to>
    <xdr:pic>
      <xdr:nvPicPr>
        <xdr:cNvPr id="4" name="Grafik 3">
          <a:extLst>
            <a:ext uri="{FF2B5EF4-FFF2-40B4-BE49-F238E27FC236}">
              <a16:creationId xmlns:a16="http://schemas.microsoft.com/office/drawing/2014/main" id="{3AF73033-48DB-44A6-B0AA-B1E5CD0966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26716" y="102810"/>
          <a:ext cx="1862666" cy="614537"/>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EG319"/>
  <sheetViews>
    <sheetView showGridLines="0" tabSelected="1" topLeftCell="A192" zoomScale="90" zoomScaleNormal="90" zoomScaleSheetLayoutView="100" workbookViewId="0">
      <selection activeCell="P209" sqref="P209"/>
    </sheetView>
  </sheetViews>
  <sheetFormatPr baseColWidth="10" defaultColWidth="11.42578125" defaultRowHeight="12.75" x14ac:dyDescent="0.2"/>
  <cols>
    <col min="1" max="1" width="1.5703125" style="27" customWidth="1"/>
    <col min="2" max="2" width="16.7109375" style="27" customWidth="1"/>
    <col min="3" max="3" width="11.7109375" style="27" customWidth="1"/>
    <col min="4" max="4" width="18.28515625" style="27" customWidth="1"/>
    <col min="5" max="5" width="12.7109375" style="27" customWidth="1"/>
    <col min="6" max="6" width="12" style="27" customWidth="1"/>
    <col min="7" max="7" width="13.5703125" style="27" customWidth="1"/>
    <col min="8" max="8" width="35" style="27" customWidth="1"/>
    <col min="9" max="9" width="29.7109375" style="27" customWidth="1"/>
    <col min="10" max="13" width="11.5703125" style="27" hidden="1" customWidth="1"/>
    <col min="14" max="14" width="12" style="27" hidden="1" customWidth="1"/>
    <col min="15" max="16" width="11.42578125" style="27"/>
    <col min="17" max="17" width="14.28515625" style="27" customWidth="1"/>
    <col min="18" max="18" width="13.28515625" style="27" customWidth="1"/>
    <col min="19" max="19" width="11.42578125" style="27"/>
    <col min="20" max="20" width="4.7109375" style="27" hidden="1" customWidth="1"/>
    <col min="21" max="21" width="5.28515625" style="27" hidden="1" customWidth="1"/>
    <col min="22" max="22" width="19.28515625" style="27" hidden="1" customWidth="1"/>
    <col min="23" max="23" width="3.28515625" style="27" hidden="1" customWidth="1"/>
    <col min="24" max="24" width="3.7109375" style="27" hidden="1" customWidth="1"/>
    <col min="25" max="25" width="5.5703125" style="27" hidden="1" customWidth="1"/>
    <col min="26" max="37" width="0" style="27" hidden="1" customWidth="1"/>
    <col min="38" max="16384" width="11.42578125" style="27"/>
  </cols>
  <sheetData>
    <row r="1" spans="2:16" ht="13.5" thickBot="1" x14ac:dyDescent="0.25">
      <c r="B1" s="33"/>
      <c r="C1" s="34"/>
      <c r="D1" s="34"/>
      <c r="E1" s="34"/>
      <c r="F1" s="34"/>
      <c r="G1" s="34"/>
      <c r="H1" s="34"/>
      <c r="I1" s="35"/>
      <c r="N1" s="36"/>
    </row>
    <row r="2" spans="2:16" ht="20.65" customHeight="1" thickTop="1" x14ac:dyDescent="0.2">
      <c r="B2" s="290" t="s">
        <v>345</v>
      </c>
      <c r="C2" s="298" t="s">
        <v>343</v>
      </c>
      <c r="D2" s="298"/>
      <c r="E2" s="298"/>
      <c r="F2" s="298"/>
      <c r="G2" s="298"/>
      <c r="H2" s="298"/>
      <c r="I2" s="299"/>
      <c r="N2" s="36"/>
    </row>
    <row r="3" spans="2:16" ht="20.65" customHeight="1" thickBot="1" x14ac:dyDescent="0.25">
      <c r="B3" s="291"/>
      <c r="C3" s="297" t="s">
        <v>344</v>
      </c>
      <c r="D3" s="297"/>
      <c r="E3" s="297"/>
      <c r="F3" s="297"/>
      <c r="G3" s="297"/>
      <c r="H3" s="297"/>
      <c r="I3" s="300"/>
      <c r="N3" s="36"/>
    </row>
    <row r="4" spans="2:16" ht="16.5" thickTop="1" thickBot="1" x14ac:dyDescent="0.25">
      <c r="B4" s="303" t="s">
        <v>342</v>
      </c>
      <c r="C4" s="304"/>
      <c r="D4" s="304"/>
      <c r="E4" s="304"/>
      <c r="F4" s="304"/>
      <c r="G4" s="304"/>
      <c r="H4" s="304"/>
      <c r="I4" s="305"/>
      <c r="N4" s="36"/>
    </row>
    <row r="5" spans="2:16" ht="14.65" customHeight="1" thickTop="1" thickBot="1" x14ac:dyDescent="0.25">
      <c r="B5" s="301" t="s">
        <v>341</v>
      </c>
      <c r="C5" s="302"/>
      <c r="D5" s="302"/>
      <c r="E5" s="302"/>
      <c r="F5" s="302"/>
      <c r="G5" s="302"/>
      <c r="H5" s="302"/>
      <c r="I5" s="306"/>
      <c r="N5" s="36"/>
    </row>
    <row r="6" spans="2:16" ht="18.600000000000001" customHeight="1" thickBot="1" x14ac:dyDescent="0.25">
      <c r="B6" s="145" t="s">
        <v>87</v>
      </c>
      <c r="C6" s="146"/>
      <c r="D6" s="146"/>
      <c r="E6" s="146"/>
      <c r="F6" s="146"/>
      <c r="G6" s="147"/>
      <c r="H6" s="147"/>
      <c r="I6" s="148"/>
      <c r="N6" s="36"/>
    </row>
    <row r="7" spans="2:16" ht="18.600000000000001" customHeight="1" thickTop="1" thickBot="1" x14ac:dyDescent="0.25">
      <c r="B7" s="38"/>
      <c r="C7" s="39"/>
      <c r="D7" s="39"/>
      <c r="E7" s="39"/>
      <c r="F7" s="39"/>
      <c r="I7" s="28"/>
      <c r="N7" s="36"/>
    </row>
    <row r="8" spans="2:16" ht="18.600000000000001" customHeight="1" thickBot="1" x14ac:dyDescent="0.25">
      <c r="B8" s="77" t="s">
        <v>86</v>
      </c>
      <c r="C8" s="78"/>
      <c r="D8" s="78"/>
      <c r="E8" s="78"/>
      <c r="F8" s="117"/>
      <c r="G8" s="117"/>
      <c r="H8" s="78"/>
      <c r="I8" s="79"/>
      <c r="N8" s="36"/>
    </row>
    <row r="9" spans="2:16" ht="14.65" customHeight="1" x14ac:dyDescent="0.2">
      <c r="B9" s="75" t="s">
        <v>0</v>
      </c>
      <c r="C9" s="502"/>
      <c r="D9" s="503"/>
      <c r="E9" s="504"/>
      <c r="F9" s="564" t="s">
        <v>8</v>
      </c>
      <c r="G9" s="359"/>
      <c r="H9" s="565"/>
      <c r="I9" s="566"/>
      <c r="N9" s="36"/>
    </row>
    <row r="10" spans="2:16" x14ac:dyDescent="0.2">
      <c r="B10" s="42" t="s">
        <v>1</v>
      </c>
      <c r="C10" s="505"/>
      <c r="D10" s="506"/>
      <c r="E10" s="507"/>
      <c r="F10" s="567" t="s">
        <v>9</v>
      </c>
      <c r="G10" s="362"/>
      <c r="H10" s="526"/>
      <c r="I10" s="527"/>
      <c r="N10" s="36"/>
    </row>
    <row r="11" spans="2:16" ht="15" x14ac:dyDescent="0.2">
      <c r="B11" s="40" t="s">
        <v>2</v>
      </c>
      <c r="C11" s="508"/>
      <c r="D11" s="509"/>
      <c r="E11" s="510"/>
      <c r="F11" s="564" t="s">
        <v>11</v>
      </c>
      <c r="G11" s="359"/>
      <c r="H11" s="560"/>
      <c r="I11" s="561"/>
      <c r="N11" s="36"/>
    </row>
    <row r="12" spans="2:16" x14ac:dyDescent="0.2">
      <c r="B12" s="42" t="s">
        <v>3</v>
      </c>
      <c r="C12" s="511"/>
      <c r="D12" s="512"/>
      <c r="E12" s="513"/>
      <c r="F12" s="567" t="s">
        <v>10</v>
      </c>
      <c r="G12" s="362"/>
      <c r="H12" s="526"/>
      <c r="I12" s="527"/>
      <c r="N12" s="36"/>
      <c r="P12" s="126"/>
    </row>
    <row r="13" spans="2:16" ht="15" x14ac:dyDescent="0.2">
      <c r="B13" s="40" t="s">
        <v>4</v>
      </c>
      <c r="C13" s="508"/>
      <c r="D13" s="509"/>
      <c r="E13" s="510"/>
      <c r="F13" s="564" t="s">
        <v>12</v>
      </c>
      <c r="G13" s="359"/>
      <c r="H13" s="560"/>
      <c r="I13" s="561"/>
      <c r="N13" s="36"/>
    </row>
    <row r="14" spans="2:16" x14ac:dyDescent="0.2">
      <c r="B14" s="42" t="s">
        <v>5</v>
      </c>
      <c r="C14" s="511"/>
      <c r="D14" s="512"/>
      <c r="E14" s="513"/>
      <c r="F14" s="567" t="s">
        <v>12</v>
      </c>
      <c r="G14" s="362"/>
      <c r="H14" s="526"/>
      <c r="I14" s="527"/>
      <c r="N14" s="36"/>
    </row>
    <row r="15" spans="2:16" ht="15" x14ac:dyDescent="0.2">
      <c r="B15" s="40" t="s">
        <v>6</v>
      </c>
      <c r="C15" s="508"/>
      <c r="D15" s="509"/>
      <c r="E15" s="510"/>
      <c r="F15" s="564" t="s">
        <v>13</v>
      </c>
      <c r="G15" s="359"/>
      <c r="H15" s="560"/>
      <c r="I15" s="561"/>
      <c r="N15" s="36"/>
    </row>
    <row r="16" spans="2:16" x14ac:dyDescent="0.2">
      <c r="B16" s="42" t="s">
        <v>7</v>
      </c>
      <c r="C16" s="511"/>
      <c r="D16" s="512"/>
      <c r="E16" s="513"/>
      <c r="F16" s="384" t="s">
        <v>82</v>
      </c>
      <c r="G16" s="568"/>
      <c r="H16" s="526"/>
      <c r="I16" s="527"/>
      <c r="N16" s="36"/>
    </row>
    <row r="17" spans="2:14" ht="15" x14ac:dyDescent="0.2">
      <c r="B17" s="40" t="s">
        <v>124</v>
      </c>
      <c r="C17" s="508"/>
      <c r="D17" s="509"/>
      <c r="E17" s="510"/>
      <c r="F17" s="564" t="s">
        <v>128</v>
      </c>
      <c r="G17" s="359"/>
      <c r="H17" s="560"/>
      <c r="I17" s="561"/>
      <c r="N17" s="36"/>
    </row>
    <row r="18" spans="2:14" ht="15.75" customHeight="1" x14ac:dyDescent="0.2">
      <c r="B18" s="42" t="s">
        <v>123</v>
      </c>
      <c r="C18" s="511"/>
      <c r="D18" s="512"/>
      <c r="E18" s="513"/>
      <c r="F18" s="384" t="s">
        <v>125</v>
      </c>
      <c r="G18" s="568"/>
      <c r="H18" s="526"/>
      <c r="I18" s="527"/>
      <c r="N18" s="36"/>
    </row>
    <row r="19" spans="2:14" ht="15" x14ac:dyDescent="0.2">
      <c r="B19" s="40" t="s">
        <v>148</v>
      </c>
      <c r="C19" s="508"/>
      <c r="D19" s="509"/>
      <c r="E19" s="510"/>
      <c r="F19" s="564" t="s">
        <v>127</v>
      </c>
      <c r="G19" s="359"/>
      <c r="H19" s="560"/>
      <c r="I19" s="561"/>
      <c r="N19" s="36"/>
    </row>
    <row r="20" spans="2:14" x14ac:dyDescent="0.2">
      <c r="B20" s="127" t="s">
        <v>149</v>
      </c>
      <c r="C20" s="511"/>
      <c r="D20" s="512"/>
      <c r="E20" s="513"/>
      <c r="F20" s="567" t="s">
        <v>126</v>
      </c>
      <c r="G20" s="362"/>
      <c r="H20" s="526"/>
      <c r="I20" s="527"/>
      <c r="N20" s="36"/>
    </row>
    <row r="21" spans="2:14" ht="15" x14ac:dyDescent="0.2">
      <c r="B21" s="40" t="s">
        <v>150</v>
      </c>
      <c r="C21" s="508"/>
      <c r="D21" s="509"/>
      <c r="E21" s="510"/>
      <c r="F21" s="564" t="s">
        <v>152</v>
      </c>
      <c r="G21" s="359"/>
      <c r="H21" s="560"/>
      <c r="I21" s="561"/>
      <c r="N21" s="36"/>
    </row>
    <row r="22" spans="2:14" x14ac:dyDescent="0.2">
      <c r="B22" s="127" t="s">
        <v>151</v>
      </c>
      <c r="C22" s="511"/>
      <c r="D22" s="512"/>
      <c r="E22" s="513"/>
      <c r="F22" s="576" t="s">
        <v>153</v>
      </c>
      <c r="G22" s="362"/>
      <c r="H22" s="526"/>
      <c r="I22" s="527"/>
      <c r="N22" s="36"/>
    </row>
    <row r="23" spans="2:14" ht="27.6" customHeight="1" x14ac:dyDescent="0.2">
      <c r="B23" s="40" t="s">
        <v>129</v>
      </c>
      <c r="C23" s="508"/>
      <c r="D23" s="509"/>
      <c r="E23" s="510"/>
      <c r="F23" s="475" t="s">
        <v>320</v>
      </c>
      <c r="G23" s="571"/>
      <c r="H23" s="562"/>
      <c r="I23" s="563"/>
      <c r="N23" s="36"/>
    </row>
    <row r="24" spans="2:14" ht="28.35" customHeight="1" thickBot="1" x14ac:dyDescent="0.25">
      <c r="B24" s="116" t="s">
        <v>319</v>
      </c>
      <c r="C24" s="508"/>
      <c r="D24" s="509"/>
      <c r="E24" s="510"/>
      <c r="F24" s="569" t="s">
        <v>318</v>
      </c>
      <c r="G24" s="570"/>
      <c r="H24" s="560"/>
      <c r="I24" s="561"/>
      <c r="N24" s="36"/>
    </row>
    <row r="25" spans="2:14" s="121" customFormat="1" ht="30" customHeight="1" thickBot="1" x14ac:dyDescent="0.25">
      <c r="B25" s="122" t="s">
        <v>147</v>
      </c>
      <c r="C25" s="123"/>
      <c r="D25" s="123"/>
      <c r="E25" s="123"/>
      <c r="F25" s="123"/>
      <c r="G25" s="123"/>
      <c r="H25" s="204" t="s">
        <v>322</v>
      </c>
      <c r="I25" s="128" t="s">
        <v>321</v>
      </c>
      <c r="N25" s="124"/>
    </row>
    <row r="26" spans="2:14" ht="15.75" thickBot="1" x14ac:dyDescent="0.25">
      <c r="B26" s="577" t="s">
        <v>155</v>
      </c>
      <c r="C26" s="578"/>
      <c r="D26" s="578"/>
      <c r="E26" s="578"/>
      <c r="F26" s="578"/>
      <c r="G26" s="578"/>
      <c r="H26" s="528" t="s">
        <v>338</v>
      </c>
      <c r="I26" s="534"/>
      <c r="K26" s="45"/>
      <c r="N26" s="36"/>
    </row>
    <row r="27" spans="2:14" ht="13.5" thickBot="1" x14ac:dyDescent="0.25">
      <c r="B27" s="318" t="s">
        <v>154</v>
      </c>
      <c r="C27" s="361"/>
      <c r="D27" s="361"/>
      <c r="E27" s="361"/>
      <c r="F27" s="361"/>
      <c r="G27" s="361"/>
      <c r="H27" s="529"/>
      <c r="I27" s="535"/>
      <c r="J27" s="46"/>
      <c r="K27" s="47"/>
      <c r="L27" s="48"/>
      <c r="M27" s="49"/>
      <c r="N27" s="36"/>
    </row>
    <row r="28" spans="2:14" ht="15.75" thickBot="1" x14ac:dyDescent="0.25">
      <c r="B28" s="357" t="s">
        <v>156</v>
      </c>
      <c r="C28" s="358"/>
      <c r="D28" s="358"/>
      <c r="E28" s="358"/>
      <c r="F28" s="358"/>
      <c r="G28" s="358"/>
      <c r="H28" s="530" t="s">
        <v>131</v>
      </c>
      <c r="I28" s="532"/>
      <c r="K28" s="45"/>
      <c r="N28" s="36"/>
    </row>
    <row r="29" spans="2:14" ht="13.5" thickBot="1" x14ac:dyDescent="0.25">
      <c r="B29" s="360" t="s">
        <v>157</v>
      </c>
      <c r="C29" s="361"/>
      <c r="D29" s="361"/>
      <c r="E29" s="361"/>
      <c r="F29" s="361"/>
      <c r="G29" s="361"/>
      <c r="H29" s="529"/>
      <c r="I29" s="535"/>
      <c r="J29" s="46"/>
      <c r="K29" s="47"/>
      <c r="L29" s="48"/>
      <c r="M29" s="49"/>
      <c r="N29" s="36"/>
    </row>
    <row r="30" spans="2:14" ht="15.75" thickBot="1" x14ac:dyDescent="0.25">
      <c r="B30" s="357" t="s">
        <v>158</v>
      </c>
      <c r="C30" s="358"/>
      <c r="D30" s="358"/>
      <c r="E30" s="358"/>
      <c r="F30" s="358"/>
      <c r="G30" s="358"/>
      <c r="H30" s="530" t="s">
        <v>338</v>
      </c>
      <c r="I30" s="532"/>
      <c r="K30" s="45"/>
      <c r="N30" s="36"/>
    </row>
    <row r="31" spans="2:14" ht="15" customHeight="1" thickBot="1" x14ac:dyDescent="0.25">
      <c r="B31" s="360" t="s">
        <v>159</v>
      </c>
      <c r="C31" s="361"/>
      <c r="D31" s="361"/>
      <c r="E31" s="361"/>
      <c r="F31" s="361"/>
      <c r="G31" s="361"/>
      <c r="H31" s="529"/>
      <c r="I31" s="535"/>
      <c r="J31" s="46"/>
      <c r="K31" s="47"/>
      <c r="L31" s="48"/>
      <c r="M31" s="49"/>
      <c r="N31" s="36"/>
    </row>
    <row r="32" spans="2:14" ht="28.35" customHeight="1" thickBot="1" x14ac:dyDescent="0.25">
      <c r="B32" s="572" t="s">
        <v>160</v>
      </c>
      <c r="C32" s="575"/>
      <c r="D32" s="575"/>
      <c r="E32" s="575"/>
      <c r="F32" s="575"/>
      <c r="G32" s="575"/>
      <c r="H32" s="530" t="s">
        <v>131</v>
      </c>
      <c r="I32" s="532"/>
      <c r="K32" s="45"/>
      <c r="N32" s="36"/>
    </row>
    <row r="33" spans="2:14" ht="28.35" customHeight="1" thickBot="1" x14ac:dyDescent="0.25">
      <c r="B33" s="318" t="s">
        <v>161</v>
      </c>
      <c r="C33" s="574"/>
      <c r="D33" s="574"/>
      <c r="E33" s="574"/>
      <c r="F33" s="574"/>
      <c r="G33" s="574"/>
      <c r="H33" s="529"/>
      <c r="I33" s="535"/>
      <c r="J33" s="46"/>
      <c r="K33" s="47"/>
      <c r="L33" s="48"/>
      <c r="M33" s="49"/>
      <c r="N33" s="36"/>
    </row>
    <row r="34" spans="2:14" ht="28.35" customHeight="1" thickBot="1" x14ac:dyDescent="0.25">
      <c r="B34" s="572" t="s">
        <v>163</v>
      </c>
      <c r="C34" s="573"/>
      <c r="D34" s="573"/>
      <c r="E34" s="573"/>
      <c r="F34" s="573"/>
      <c r="G34" s="573"/>
      <c r="H34" s="530" t="s">
        <v>338</v>
      </c>
      <c r="I34" s="532"/>
      <c r="K34" s="45"/>
      <c r="N34" s="36"/>
    </row>
    <row r="35" spans="2:14" ht="28.35" customHeight="1" thickBot="1" x14ac:dyDescent="0.25">
      <c r="B35" s="318" t="s">
        <v>162</v>
      </c>
      <c r="C35" s="361"/>
      <c r="D35" s="361"/>
      <c r="E35" s="361"/>
      <c r="F35" s="361"/>
      <c r="G35" s="361"/>
      <c r="H35" s="529"/>
      <c r="I35" s="535"/>
      <c r="J35" s="46"/>
      <c r="K35" s="47"/>
      <c r="L35" s="48"/>
      <c r="M35" s="49"/>
      <c r="N35" s="36"/>
    </row>
    <row r="36" spans="2:14" ht="14.65" customHeight="1" thickBot="1" x14ac:dyDescent="0.25">
      <c r="B36" s="572" t="s">
        <v>165</v>
      </c>
      <c r="C36" s="573"/>
      <c r="D36" s="573"/>
      <c r="E36" s="573"/>
      <c r="F36" s="573"/>
      <c r="G36" s="573"/>
      <c r="H36" s="530" t="s">
        <v>338</v>
      </c>
      <c r="I36" s="532"/>
      <c r="K36" s="45"/>
      <c r="N36" s="36"/>
    </row>
    <row r="37" spans="2:14" ht="14.65" customHeight="1" thickBot="1" x14ac:dyDescent="0.25">
      <c r="B37" s="360" t="s">
        <v>164</v>
      </c>
      <c r="C37" s="361"/>
      <c r="D37" s="361"/>
      <c r="E37" s="361"/>
      <c r="F37" s="361"/>
      <c r="G37" s="361"/>
      <c r="H37" s="529"/>
      <c r="I37" s="535"/>
      <c r="J37" s="46"/>
      <c r="K37" s="47"/>
      <c r="L37" s="48"/>
      <c r="M37" s="49"/>
      <c r="N37" s="36"/>
    </row>
    <row r="38" spans="2:14" ht="15" thickBot="1" x14ac:dyDescent="0.25">
      <c r="B38" s="572" t="s">
        <v>166</v>
      </c>
      <c r="C38" s="573"/>
      <c r="D38" s="573"/>
      <c r="E38" s="573"/>
      <c r="F38" s="573"/>
      <c r="G38" s="573"/>
      <c r="H38" s="530" t="s">
        <v>338</v>
      </c>
      <c r="I38" s="532"/>
      <c r="K38" s="45"/>
      <c r="N38" s="36"/>
    </row>
    <row r="39" spans="2:14" ht="13.5" thickBot="1" x14ac:dyDescent="0.25">
      <c r="B39" s="318" t="s">
        <v>167</v>
      </c>
      <c r="C39" s="361"/>
      <c r="D39" s="361"/>
      <c r="E39" s="361"/>
      <c r="F39" s="361"/>
      <c r="G39" s="361"/>
      <c r="H39" s="529"/>
      <c r="I39" s="535"/>
      <c r="J39" s="46"/>
      <c r="K39" s="47"/>
      <c r="L39" s="48"/>
      <c r="M39" s="49"/>
      <c r="N39" s="36"/>
    </row>
    <row r="40" spans="2:14" ht="15" customHeight="1" x14ac:dyDescent="0.2">
      <c r="B40" s="307"/>
      <c r="C40" s="308"/>
      <c r="D40" s="308"/>
      <c r="E40" s="308"/>
      <c r="F40" s="308"/>
      <c r="G40" s="308"/>
      <c r="H40" s="530" t="s">
        <v>131</v>
      </c>
      <c r="I40" s="532"/>
      <c r="J40" s="50"/>
      <c r="N40" s="36"/>
    </row>
    <row r="41" spans="2:14" ht="13.5" thickBot="1" x14ac:dyDescent="0.25">
      <c r="B41" s="309"/>
      <c r="C41" s="310"/>
      <c r="D41" s="310"/>
      <c r="E41" s="310"/>
      <c r="F41" s="310"/>
      <c r="G41" s="310"/>
      <c r="H41" s="531"/>
      <c r="I41" s="533"/>
      <c r="J41" s="50"/>
      <c r="N41" s="36"/>
    </row>
    <row r="42" spans="2:14" ht="18.75" thickBot="1" x14ac:dyDescent="0.25">
      <c r="B42" s="129" t="s">
        <v>71</v>
      </c>
      <c r="C42" s="118"/>
      <c r="D42" s="118"/>
      <c r="E42" s="118"/>
      <c r="F42" s="118"/>
      <c r="G42" s="118"/>
      <c r="H42" s="118"/>
      <c r="I42" s="130"/>
      <c r="N42" s="36"/>
    </row>
    <row r="43" spans="2:14" ht="15" x14ac:dyDescent="0.2">
      <c r="B43" s="69" t="s">
        <v>146</v>
      </c>
      <c r="C43" s="62"/>
      <c r="D43" s="522"/>
      <c r="E43" s="523"/>
      <c r="F43" s="74" t="s">
        <v>19</v>
      </c>
      <c r="G43" s="62"/>
      <c r="H43" s="524"/>
      <c r="I43" s="525"/>
      <c r="N43" s="36"/>
    </row>
    <row r="44" spans="2:14" ht="13.5" thickBot="1" x14ac:dyDescent="0.25">
      <c r="B44" s="60" t="s">
        <v>14</v>
      </c>
      <c r="C44" s="53"/>
      <c r="D44" s="519"/>
      <c r="E44" s="521"/>
      <c r="F44" s="64" t="s">
        <v>20</v>
      </c>
      <c r="G44" s="53"/>
      <c r="H44" s="526"/>
      <c r="I44" s="527"/>
      <c r="N44" s="36"/>
    </row>
    <row r="45" spans="2:14" ht="15.75" thickBot="1" x14ac:dyDescent="0.25">
      <c r="B45" s="58" t="s">
        <v>15</v>
      </c>
      <c r="C45" s="59"/>
      <c r="D45" s="516"/>
      <c r="E45" s="517"/>
      <c r="F45" s="517"/>
      <c r="G45" s="517"/>
      <c r="H45" s="517"/>
      <c r="I45" s="518"/>
      <c r="K45" s="45"/>
      <c r="N45" s="36"/>
    </row>
    <row r="46" spans="2:14" ht="13.5" thickBot="1" x14ac:dyDescent="0.25">
      <c r="B46" s="60" t="s">
        <v>16</v>
      </c>
      <c r="C46" s="53"/>
      <c r="D46" s="519"/>
      <c r="E46" s="520"/>
      <c r="F46" s="520"/>
      <c r="G46" s="520"/>
      <c r="H46" s="520"/>
      <c r="I46" s="521"/>
      <c r="J46" s="46"/>
      <c r="K46" s="47"/>
      <c r="L46" s="48"/>
      <c r="M46" s="49"/>
      <c r="N46" s="36"/>
    </row>
    <row r="47" spans="2:14" ht="15" x14ac:dyDescent="0.2">
      <c r="B47" s="58" t="s">
        <v>17</v>
      </c>
      <c r="C47" s="59"/>
      <c r="D47" s="516"/>
      <c r="E47" s="517"/>
      <c r="F47" s="517"/>
      <c r="G47" s="517"/>
      <c r="H47" s="517"/>
      <c r="I47" s="518"/>
      <c r="J47" s="50"/>
      <c r="N47" s="36"/>
    </row>
    <row r="48" spans="2:14" x14ac:dyDescent="0.2">
      <c r="B48" s="61" t="s">
        <v>18</v>
      </c>
      <c r="C48" s="62"/>
      <c r="D48" s="519"/>
      <c r="E48" s="520"/>
      <c r="F48" s="520"/>
      <c r="G48" s="520"/>
      <c r="H48" s="520"/>
      <c r="I48" s="521"/>
      <c r="J48" s="50"/>
      <c r="N48" s="36"/>
    </row>
    <row r="49" spans="2:137" ht="13.5" thickBot="1" x14ac:dyDescent="0.25">
      <c r="B49" s="80"/>
      <c r="C49" s="31"/>
      <c r="D49" s="31"/>
      <c r="E49" s="31"/>
      <c r="F49" s="31"/>
      <c r="G49" s="31"/>
      <c r="H49" s="31"/>
      <c r="I49" s="32"/>
      <c r="J49" s="50"/>
      <c r="N49" s="36"/>
    </row>
    <row r="50" spans="2:137" s="85" customFormat="1" ht="18.75" thickBot="1" x14ac:dyDescent="0.25">
      <c r="B50" s="81" t="s">
        <v>85</v>
      </c>
      <c r="C50" s="82"/>
      <c r="D50" s="82"/>
      <c r="E50" s="82"/>
      <c r="F50" s="82"/>
      <c r="G50" s="82"/>
      <c r="H50" s="82"/>
      <c r="I50" s="83"/>
      <c r="J50" s="84"/>
      <c r="N50" s="36"/>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row>
    <row r="51" spans="2:137" ht="15.75" thickTop="1" x14ac:dyDescent="0.2">
      <c r="B51" s="581" t="s">
        <v>21</v>
      </c>
      <c r="C51" s="553"/>
      <c r="D51" s="553" t="s">
        <v>83</v>
      </c>
      <c r="E51" s="551"/>
      <c r="F51" s="550" t="s">
        <v>144</v>
      </c>
      <c r="G51" s="551"/>
      <c r="H51" s="71" t="s">
        <v>351</v>
      </c>
      <c r="I51" s="71" t="s">
        <v>350</v>
      </c>
      <c r="J51" s="50"/>
      <c r="N51" s="36"/>
    </row>
    <row r="52" spans="2:137" s="67" customFormat="1" x14ac:dyDescent="0.2">
      <c r="B52" s="580" t="s">
        <v>22</v>
      </c>
      <c r="C52" s="552"/>
      <c r="D52" s="552" t="s">
        <v>84</v>
      </c>
      <c r="E52" s="549"/>
      <c r="F52" s="548" t="s">
        <v>23</v>
      </c>
      <c r="G52" s="549"/>
      <c r="H52" s="73" t="s">
        <v>77</v>
      </c>
      <c r="I52" s="119" t="s">
        <v>78</v>
      </c>
      <c r="J52" s="86"/>
      <c r="K52" s="29"/>
      <c r="N52" s="36"/>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row>
    <row r="53" spans="2:137" s="56" customFormat="1" ht="15.75" thickBot="1" x14ac:dyDescent="0.25">
      <c r="B53" s="546">
        <f>SUM(D53:I53)</f>
        <v>0</v>
      </c>
      <c r="C53" s="547"/>
      <c r="D53" s="579"/>
      <c r="E53" s="579"/>
      <c r="F53" s="579"/>
      <c r="G53" s="579"/>
      <c r="H53" s="215"/>
      <c r="I53" s="215"/>
      <c r="J53" s="57" t="s">
        <v>36</v>
      </c>
      <c r="K53" s="56" t="s">
        <v>36</v>
      </c>
      <c r="N53" s="55"/>
    </row>
    <row r="54" spans="2:137" s="85" customFormat="1" ht="18.75" thickBot="1" x14ac:dyDescent="0.25">
      <c r="B54" s="81" t="s">
        <v>72</v>
      </c>
      <c r="C54" s="82"/>
      <c r="D54" s="82"/>
      <c r="E54" s="82"/>
      <c r="F54" s="82"/>
      <c r="G54" s="82"/>
      <c r="H54" s="82"/>
      <c r="I54" s="83"/>
      <c r="J54" s="84"/>
      <c r="N54" s="36"/>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row>
    <row r="55" spans="2:137" ht="15.75" thickTop="1" x14ac:dyDescent="0.2">
      <c r="B55" s="69" t="s">
        <v>24</v>
      </c>
      <c r="C55" s="62"/>
      <c r="D55" s="74" t="s">
        <v>26</v>
      </c>
      <c r="E55" s="62"/>
      <c r="F55" s="74" t="s">
        <v>27</v>
      </c>
      <c r="G55" s="62"/>
      <c r="H55" s="87" t="s">
        <v>80</v>
      </c>
      <c r="I55" s="76" t="s">
        <v>29</v>
      </c>
      <c r="N55" s="36"/>
    </row>
    <row r="56" spans="2:137" x14ac:dyDescent="0.2">
      <c r="B56" s="60" t="s">
        <v>25</v>
      </c>
      <c r="C56" s="88"/>
      <c r="D56" s="64" t="s">
        <v>26</v>
      </c>
      <c r="E56" s="88"/>
      <c r="F56" s="64" t="s">
        <v>28</v>
      </c>
      <c r="G56" s="88"/>
      <c r="H56" s="70" t="s">
        <v>80</v>
      </c>
      <c r="I56" s="43" t="s">
        <v>29</v>
      </c>
      <c r="N56" s="36"/>
    </row>
    <row r="57" spans="2:137" ht="15" x14ac:dyDescent="0.2">
      <c r="B57" s="58" t="s">
        <v>30</v>
      </c>
      <c r="C57" s="59"/>
      <c r="D57" s="536"/>
      <c r="E57" s="466"/>
      <c r="F57" s="465"/>
      <c r="G57" s="466"/>
      <c r="H57" s="469"/>
      <c r="I57" s="490"/>
      <c r="N57" s="36"/>
    </row>
    <row r="58" spans="2:137" x14ac:dyDescent="0.2">
      <c r="B58" s="60" t="s">
        <v>31</v>
      </c>
      <c r="C58" s="53"/>
      <c r="D58" s="467"/>
      <c r="E58" s="468"/>
      <c r="F58" s="467"/>
      <c r="G58" s="468"/>
      <c r="H58" s="470"/>
      <c r="I58" s="491"/>
      <c r="N58" s="36"/>
    </row>
    <row r="59" spans="2:137" ht="15" x14ac:dyDescent="0.2">
      <c r="B59" s="58" t="s">
        <v>145</v>
      </c>
      <c r="C59" s="59"/>
      <c r="D59" s="465"/>
      <c r="E59" s="466"/>
      <c r="F59" s="465"/>
      <c r="G59" s="466"/>
      <c r="H59" s="469"/>
      <c r="I59" s="490"/>
      <c r="N59" s="36"/>
    </row>
    <row r="60" spans="2:137" x14ac:dyDescent="0.2">
      <c r="B60" s="60" t="s">
        <v>32</v>
      </c>
      <c r="C60" s="53"/>
      <c r="D60" s="467"/>
      <c r="E60" s="468"/>
      <c r="F60" s="467"/>
      <c r="G60" s="468"/>
      <c r="H60" s="470"/>
      <c r="I60" s="491"/>
      <c r="N60" s="36"/>
    </row>
    <row r="61" spans="2:137" ht="15" x14ac:dyDescent="0.2">
      <c r="B61" s="58" t="s">
        <v>168</v>
      </c>
      <c r="C61" s="59"/>
      <c r="D61" s="465"/>
      <c r="E61" s="466"/>
      <c r="F61" s="465"/>
      <c r="G61" s="466"/>
      <c r="H61" s="469"/>
      <c r="I61" s="490"/>
      <c r="N61" s="36"/>
    </row>
    <row r="62" spans="2:137" x14ac:dyDescent="0.2">
      <c r="B62" s="131" t="s">
        <v>169</v>
      </c>
      <c r="C62" s="53"/>
      <c r="D62" s="467"/>
      <c r="E62" s="468"/>
      <c r="F62" s="467"/>
      <c r="G62" s="468"/>
      <c r="H62" s="470"/>
      <c r="I62" s="491"/>
      <c r="N62" s="36"/>
    </row>
    <row r="63" spans="2:137" ht="15" x14ac:dyDescent="0.2">
      <c r="B63" s="58" t="s">
        <v>33</v>
      </c>
      <c r="C63" s="59"/>
      <c r="D63" s="465"/>
      <c r="E63" s="466"/>
      <c r="F63" s="465"/>
      <c r="G63" s="466"/>
      <c r="H63" s="469"/>
      <c r="I63" s="490"/>
      <c r="N63" s="36"/>
    </row>
    <row r="64" spans="2:137" ht="13.35" customHeight="1" x14ac:dyDescent="0.2">
      <c r="B64" s="60" t="s">
        <v>34</v>
      </c>
      <c r="C64" s="53"/>
      <c r="D64" s="467"/>
      <c r="E64" s="468"/>
      <c r="F64" s="467"/>
      <c r="G64" s="468"/>
      <c r="H64" s="470"/>
      <c r="I64" s="491"/>
      <c r="N64" s="36"/>
    </row>
    <row r="65" spans="2:14" ht="15.6" customHeight="1" x14ac:dyDescent="0.2">
      <c r="B65" s="314" t="s">
        <v>170</v>
      </c>
      <c r="C65" s="315"/>
      <c r="D65" s="465"/>
      <c r="E65" s="466"/>
      <c r="F65" s="465"/>
      <c r="G65" s="466"/>
      <c r="H65" s="469"/>
      <c r="I65" s="490"/>
      <c r="N65" s="36"/>
    </row>
    <row r="66" spans="2:14" ht="15.6" customHeight="1" x14ac:dyDescent="0.2">
      <c r="B66" s="318" t="s">
        <v>171</v>
      </c>
      <c r="C66" s="319"/>
      <c r="D66" s="467"/>
      <c r="E66" s="468"/>
      <c r="F66" s="467"/>
      <c r="G66" s="468"/>
      <c r="H66" s="470"/>
      <c r="I66" s="491"/>
      <c r="N66" s="36"/>
    </row>
    <row r="67" spans="2:14" ht="15" x14ac:dyDescent="0.2">
      <c r="B67" s="314" t="s">
        <v>173</v>
      </c>
      <c r="C67" s="315"/>
      <c r="D67" s="465"/>
      <c r="E67" s="466"/>
      <c r="F67" s="465"/>
      <c r="G67" s="466"/>
      <c r="H67" s="469"/>
      <c r="I67" s="490"/>
      <c r="N67" s="36"/>
    </row>
    <row r="68" spans="2:14" x14ac:dyDescent="0.2">
      <c r="B68" s="318" t="s">
        <v>172</v>
      </c>
      <c r="C68" s="319"/>
      <c r="D68" s="467"/>
      <c r="E68" s="468"/>
      <c r="F68" s="467"/>
      <c r="G68" s="468"/>
      <c r="H68" s="470"/>
      <c r="I68" s="491"/>
      <c r="N68" s="36"/>
    </row>
    <row r="69" spans="2:14" ht="15" x14ac:dyDescent="0.2">
      <c r="B69" s="314" t="s">
        <v>174</v>
      </c>
      <c r="C69" s="315"/>
      <c r="D69" s="465"/>
      <c r="E69" s="466"/>
      <c r="F69" s="465"/>
      <c r="G69" s="466"/>
      <c r="H69" s="469"/>
      <c r="I69" s="490"/>
      <c r="N69" s="36"/>
    </row>
    <row r="70" spans="2:14" x14ac:dyDescent="0.2">
      <c r="B70" s="318" t="s">
        <v>176</v>
      </c>
      <c r="C70" s="319"/>
      <c r="D70" s="467"/>
      <c r="E70" s="468"/>
      <c r="F70" s="467"/>
      <c r="G70" s="468"/>
      <c r="H70" s="470"/>
      <c r="I70" s="491"/>
      <c r="N70" s="36"/>
    </row>
    <row r="71" spans="2:14" ht="15" x14ac:dyDescent="0.2">
      <c r="B71" s="314" t="s">
        <v>175</v>
      </c>
      <c r="C71" s="315"/>
      <c r="D71" s="465"/>
      <c r="E71" s="466"/>
      <c r="F71" s="465"/>
      <c r="G71" s="466"/>
      <c r="H71" s="469"/>
      <c r="I71" s="490"/>
      <c r="N71" s="36"/>
    </row>
    <row r="72" spans="2:14" ht="13.35" customHeight="1" x14ac:dyDescent="0.2">
      <c r="B72" s="318" t="s">
        <v>184</v>
      </c>
      <c r="C72" s="319"/>
      <c r="D72" s="467"/>
      <c r="E72" s="468"/>
      <c r="F72" s="467"/>
      <c r="G72" s="468"/>
      <c r="H72" s="470"/>
      <c r="I72" s="491"/>
      <c r="N72" s="36"/>
    </row>
    <row r="73" spans="2:14" ht="15" x14ac:dyDescent="0.2">
      <c r="B73" s="314" t="s">
        <v>177</v>
      </c>
      <c r="C73" s="315"/>
      <c r="D73" s="465"/>
      <c r="E73" s="466"/>
      <c r="F73" s="465"/>
      <c r="G73" s="466"/>
      <c r="H73" s="469"/>
      <c r="I73" s="490"/>
      <c r="N73" s="36"/>
    </row>
    <row r="74" spans="2:14" x14ac:dyDescent="0.2">
      <c r="B74" s="318" t="s">
        <v>79</v>
      </c>
      <c r="C74" s="319"/>
      <c r="D74" s="467"/>
      <c r="E74" s="468"/>
      <c r="F74" s="467"/>
      <c r="G74" s="468"/>
      <c r="H74" s="470"/>
      <c r="I74" s="491"/>
      <c r="N74" s="36"/>
    </row>
    <row r="75" spans="2:14" ht="15" x14ac:dyDescent="0.2">
      <c r="B75" s="314" t="s">
        <v>178</v>
      </c>
      <c r="C75" s="315"/>
      <c r="D75" s="465"/>
      <c r="E75" s="466"/>
      <c r="F75" s="465"/>
      <c r="G75" s="466"/>
      <c r="H75" s="469"/>
      <c r="I75" s="490"/>
      <c r="N75" s="36"/>
    </row>
    <row r="76" spans="2:14" x14ac:dyDescent="0.2">
      <c r="B76" s="318" t="s">
        <v>179</v>
      </c>
      <c r="C76" s="319"/>
      <c r="D76" s="467"/>
      <c r="E76" s="468"/>
      <c r="F76" s="467"/>
      <c r="G76" s="468"/>
      <c r="H76" s="470"/>
      <c r="I76" s="491"/>
      <c r="N76" s="36"/>
    </row>
    <row r="77" spans="2:14" ht="30" customHeight="1" x14ac:dyDescent="0.2">
      <c r="B77" s="586" t="s">
        <v>181</v>
      </c>
      <c r="C77" s="587"/>
      <c r="D77" s="536"/>
      <c r="E77" s="466"/>
      <c r="F77" s="465"/>
      <c r="G77" s="466"/>
      <c r="H77" s="469"/>
      <c r="I77" s="490"/>
      <c r="N77" s="36"/>
    </row>
    <row r="78" spans="2:14" ht="13.35" customHeight="1" x14ac:dyDescent="0.2">
      <c r="B78" s="588" t="s">
        <v>180</v>
      </c>
      <c r="C78" s="589"/>
      <c r="D78" s="467"/>
      <c r="E78" s="468"/>
      <c r="F78" s="467"/>
      <c r="G78" s="468"/>
      <c r="H78" s="470"/>
      <c r="I78" s="491"/>
      <c r="N78" s="36"/>
    </row>
    <row r="79" spans="2:14" ht="15" x14ac:dyDescent="0.2">
      <c r="B79" s="314" t="s">
        <v>864</v>
      </c>
      <c r="C79" s="315"/>
      <c r="D79" s="465"/>
      <c r="E79" s="466"/>
      <c r="F79" s="465"/>
      <c r="G79" s="466"/>
      <c r="H79" s="469"/>
      <c r="I79" s="490"/>
      <c r="N79" s="36"/>
    </row>
    <row r="80" spans="2:14" x14ac:dyDescent="0.2">
      <c r="B80" s="318" t="s">
        <v>865</v>
      </c>
      <c r="C80" s="319"/>
      <c r="D80" s="467"/>
      <c r="E80" s="468"/>
      <c r="F80" s="467"/>
      <c r="G80" s="468"/>
      <c r="H80" s="470"/>
      <c r="I80" s="491"/>
      <c r="N80" s="36"/>
    </row>
    <row r="81" spans="2:14" ht="33" customHeight="1" x14ac:dyDescent="0.2">
      <c r="B81" s="314" t="s">
        <v>183</v>
      </c>
      <c r="C81" s="315"/>
      <c r="D81" s="536"/>
      <c r="E81" s="466"/>
      <c r="F81" s="465"/>
      <c r="G81" s="466"/>
      <c r="H81" s="469"/>
      <c r="I81" s="490"/>
      <c r="N81" s="36"/>
    </row>
    <row r="82" spans="2:14" ht="27.6" customHeight="1" x14ac:dyDescent="0.2">
      <c r="B82" s="591" t="s">
        <v>182</v>
      </c>
      <c r="C82" s="592"/>
      <c r="D82" s="467"/>
      <c r="E82" s="468"/>
      <c r="F82" s="467"/>
      <c r="G82" s="468"/>
      <c r="H82" s="470"/>
      <c r="I82" s="491"/>
      <c r="N82" s="36"/>
    </row>
    <row r="83" spans="2:14" ht="15" x14ac:dyDescent="0.2">
      <c r="B83" s="314"/>
      <c r="C83" s="315"/>
      <c r="D83" s="465"/>
      <c r="E83" s="466"/>
      <c r="F83" s="465"/>
      <c r="G83" s="466"/>
      <c r="H83" s="469"/>
      <c r="I83" s="490"/>
      <c r="N83" s="36"/>
    </row>
    <row r="84" spans="2:14" ht="13.35" customHeight="1" x14ac:dyDescent="0.2">
      <c r="B84" s="292"/>
      <c r="C84" s="590"/>
      <c r="D84" s="467"/>
      <c r="E84" s="468"/>
      <c r="F84" s="467"/>
      <c r="G84" s="468"/>
      <c r="H84" s="470"/>
      <c r="I84" s="491"/>
      <c r="N84" s="36"/>
    </row>
    <row r="85" spans="2:14" ht="15" x14ac:dyDescent="0.2">
      <c r="B85" s="582"/>
      <c r="C85" s="583"/>
      <c r="D85" s="465"/>
      <c r="E85" s="466"/>
      <c r="F85" s="465"/>
      <c r="G85" s="466"/>
      <c r="H85" s="469"/>
      <c r="I85" s="490"/>
      <c r="N85" s="36"/>
    </row>
    <row r="86" spans="2:14" ht="13.35" customHeight="1" x14ac:dyDescent="0.2">
      <c r="B86" s="584"/>
      <c r="C86" s="585"/>
      <c r="D86" s="467"/>
      <c r="E86" s="468"/>
      <c r="F86" s="467"/>
      <c r="G86" s="468"/>
      <c r="H86" s="470"/>
      <c r="I86" s="491"/>
      <c r="N86" s="36"/>
    </row>
    <row r="87" spans="2:14" ht="13.35" customHeight="1" thickBot="1" x14ac:dyDescent="0.25">
      <c r="B87" s="54"/>
      <c r="I87" s="89"/>
      <c r="N87" s="36"/>
    </row>
    <row r="88" spans="2:14" ht="18.600000000000001" customHeight="1" thickBot="1" x14ac:dyDescent="0.25">
      <c r="B88" s="165" t="s">
        <v>323</v>
      </c>
      <c r="C88" s="150"/>
      <c r="D88" s="150"/>
      <c r="E88" s="150"/>
      <c r="F88" s="150"/>
      <c r="G88" s="150"/>
      <c r="H88" s="150"/>
      <c r="I88" s="151"/>
      <c r="N88" s="36"/>
    </row>
    <row r="89" spans="2:14" ht="15" x14ac:dyDescent="0.2">
      <c r="B89" s="599" t="s">
        <v>187</v>
      </c>
      <c r="C89" s="600"/>
      <c r="D89" s="600"/>
      <c r="E89" s="600"/>
      <c r="F89" s="600"/>
      <c r="G89" s="600"/>
      <c r="H89" s="601"/>
      <c r="I89" s="135" t="s">
        <v>185</v>
      </c>
      <c r="N89" s="36"/>
    </row>
    <row r="90" spans="2:14" ht="15" x14ac:dyDescent="0.2">
      <c r="B90" s="597" t="s">
        <v>189</v>
      </c>
      <c r="C90" s="598"/>
      <c r="D90" s="597" t="s">
        <v>189</v>
      </c>
      <c r="E90" s="598"/>
      <c r="F90" s="597" t="s">
        <v>188</v>
      </c>
      <c r="G90" s="598"/>
      <c r="H90" s="74" t="s">
        <v>887</v>
      </c>
      <c r="I90" s="138" t="s">
        <v>324</v>
      </c>
      <c r="N90" s="36"/>
    </row>
    <row r="91" spans="2:14" x14ac:dyDescent="0.2">
      <c r="B91" s="131" t="s">
        <v>186</v>
      </c>
      <c r="C91" s="88"/>
      <c r="D91" s="139" t="s">
        <v>186</v>
      </c>
      <c r="E91" s="88"/>
      <c r="F91" s="576" t="s">
        <v>35</v>
      </c>
      <c r="G91" s="362"/>
      <c r="H91" s="133" t="s">
        <v>888</v>
      </c>
      <c r="I91" s="68" t="s">
        <v>196</v>
      </c>
      <c r="N91" s="36"/>
    </row>
    <row r="92" spans="2:14" ht="15" x14ac:dyDescent="0.2">
      <c r="B92" s="58" t="s">
        <v>194</v>
      </c>
      <c r="C92" s="593"/>
      <c r="D92" s="492"/>
      <c r="E92" s="493"/>
      <c r="F92" s="492"/>
      <c r="G92" s="493"/>
      <c r="H92" s="595"/>
      <c r="I92" s="144"/>
      <c r="N92" s="36"/>
    </row>
    <row r="93" spans="2:14" ht="15" customHeight="1" x14ac:dyDescent="0.2">
      <c r="B93" s="131" t="s">
        <v>190</v>
      </c>
      <c r="C93" s="594"/>
      <c r="D93" s="494"/>
      <c r="E93" s="495"/>
      <c r="F93" s="494"/>
      <c r="G93" s="495"/>
      <c r="H93" s="596"/>
      <c r="I93" s="144"/>
      <c r="N93" s="36"/>
    </row>
    <row r="94" spans="2:14" ht="15" x14ac:dyDescent="0.2">
      <c r="B94" s="58" t="s">
        <v>191</v>
      </c>
      <c r="C94" s="125"/>
      <c r="D94" s="492"/>
      <c r="E94" s="493"/>
      <c r="F94" s="492"/>
      <c r="G94" s="493"/>
      <c r="H94" s="496"/>
      <c r="I94" s="498"/>
      <c r="N94" s="36"/>
    </row>
    <row r="95" spans="2:14" ht="13.35" customHeight="1" x14ac:dyDescent="0.2">
      <c r="B95" s="131" t="s">
        <v>192</v>
      </c>
      <c r="C95" s="88"/>
      <c r="D95" s="494"/>
      <c r="E95" s="495"/>
      <c r="F95" s="494"/>
      <c r="G95" s="495"/>
      <c r="H95" s="497"/>
      <c r="I95" s="499"/>
      <c r="N95" s="36"/>
    </row>
    <row r="96" spans="2:14" ht="15" x14ac:dyDescent="0.2">
      <c r="B96" s="69" t="s">
        <v>193</v>
      </c>
      <c r="C96" s="132"/>
      <c r="D96" s="492"/>
      <c r="E96" s="493"/>
      <c r="F96" s="492"/>
      <c r="G96" s="493"/>
      <c r="H96" s="496"/>
      <c r="I96" s="498"/>
      <c r="N96" s="36"/>
    </row>
    <row r="97" spans="1:137" ht="15" x14ac:dyDescent="0.2">
      <c r="B97" s="131" t="s">
        <v>195</v>
      </c>
      <c r="C97" s="136"/>
      <c r="D97" s="500"/>
      <c r="E97" s="501"/>
      <c r="F97" s="494"/>
      <c r="G97" s="495"/>
      <c r="H97" s="497"/>
      <c r="I97" s="499"/>
      <c r="N97" s="36"/>
    </row>
    <row r="98" spans="1:137" ht="15" x14ac:dyDescent="0.2">
      <c r="B98" s="58" t="s">
        <v>37</v>
      </c>
      <c r="C98" s="41"/>
      <c r="D98" s="41" t="s">
        <v>38</v>
      </c>
      <c r="E98" s="554"/>
      <c r="F98" s="41" t="s">
        <v>39</v>
      </c>
      <c r="G98" s="554"/>
      <c r="H98" s="63" t="s">
        <v>40</v>
      </c>
      <c r="I98" s="473"/>
      <c r="N98" s="36"/>
    </row>
    <row r="99" spans="1:137" ht="13.5" thickBot="1" x14ac:dyDescent="0.25">
      <c r="B99" s="60" t="s">
        <v>41</v>
      </c>
      <c r="C99" s="43"/>
      <c r="D99" s="43" t="s">
        <v>42</v>
      </c>
      <c r="E99" s="555"/>
      <c r="F99" s="137" t="s">
        <v>197</v>
      </c>
      <c r="G99" s="555"/>
      <c r="H99" s="134" t="s">
        <v>43</v>
      </c>
      <c r="I99" s="474"/>
      <c r="N99" s="36"/>
    </row>
    <row r="100" spans="1:137" ht="15" hidden="1" x14ac:dyDescent="0.2">
      <c r="B100" s="44" t="s">
        <v>44</v>
      </c>
      <c r="C100" s="92"/>
      <c r="D100" s="92"/>
      <c r="E100" s="32"/>
      <c r="F100" s="93"/>
      <c r="G100" s="31"/>
      <c r="H100" s="94"/>
      <c r="I100" s="32"/>
      <c r="K100" s="27" t="s">
        <v>36</v>
      </c>
      <c r="N100" s="36"/>
    </row>
    <row r="101" spans="1:137" hidden="1" x14ac:dyDescent="0.2">
      <c r="B101" s="51" t="s">
        <v>45</v>
      </c>
      <c r="C101" s="95"/>
      <c r="D101" s="95"/>
      <c r="E101" s="28"/>
      <c r="F101" s="141"/>
      <c r="H101" s="95"/>
      <c r="I101" s="28"/>
      <c r="N101" s="36"/>
    </row>
    <row r="102" spans="1:137" ht="15" x14ac:dyDescent="0.2">
      <c r="B102" s="603" t="s">
        <v>203</v>
      </c>
      <c r="C102" s="377"/>
      <c r="D102" s="377"/>
      <c r="E102" s="377"/>
      <c r="F102" s="602" t="s">
        <v>204</v>
      </c>
      <c r="G102" s="602"/>
      <c r="H102" s="602" t="s">
        <v>205</v>
      </c>
      <c r="I102" s="435"/>
      <c r="N102" s="36"/>
    </row>
    <row r="103" spans="1:137" s="67" customFormat="1" x14ac:dyDescent="0.2">
      <c r="A103" s="27"/>
      <c r="B103" s="207">
        <v>1</v>
      </c>
      <c r="C103" s="604"/>
      <c r="D103" s="604"/>
      <c r="E103" s="605"/>
      <c r="F103" s="608"/>
      <c r="G103" s="611"/>
      <c r="H103" s="608"/>
      <c r="I103" s="609"/>
      <c r="N103" s="36"/>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row>
    <row r="104" spans="1:137" s="31" customFormat="1" x14ac:dyDescent="0.2">
      <c r="A104" s="27"/>
      <c r="B104" s="207">
        <v>2</v>
      </c>
      <c r="C104" s="604"/>
      <c r="D104" s="604"/>
      <c r="E104" s="605"/>
      <c r="F104" s="608"/>
      <c r="G104" s="611"/>
      <c r="H104" s="608"/>
      <c r="I104" s="609"/>
      <c r="N104" s="36"/>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row>
    <row r="105" spans="1:137" s="31" customFormat="1" x14ac:dyDescent="0.2">
      <c r="A105" s="27"/>
      <c r="B105" s="207">
        <v>3</v>
      </c>
      <c r="C105" s="604"/>
      <c r="D105" s="604"/>
      <c r="E105" s="605"/>
      <c r="F105" s="608"/>
      <c r="G105" s="611"/>
      <c r="H105" s="608"/>
      <c r="I105" s="609"/>
      <c r="N105" s="36"/>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row>
    <row r="106" spans="1:137" s="31" customFormat="1" x14ac:dyDescent="0.2">
      <c r="A106" s="27"/>
      <c r="B106" s="207">
        <v>4</v>
      </c>
      <c r="C106" s="604"/>
      <c r="D106" s="604"/>
      <c r="E106" s="605"/>
      <c r="F106" s="608"/>
      <c r="G106" s="611"/>
      <c r="H106" s="608"/>
      <c r="I106" s="609"/>
      <c r="N106" s="36"/>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row>
    <row r="107" spans="1:137" s="31" customFormat="1" ht="13.5" thickBot="1" x14ac:dyDescent="0.25">
      <c r="A107" s="27"/>
      <c r="B107" s="208">
        <v>5</v>
      </c>
      <c r="C107" s="606"/>
      <c r="D107" s="606"/>
      <c r="E107" s="607"/>
      <c r="F107" s="423"/>
      <c r="G107" s="424"/>
      <c r="H107" s="423"/>
      <c r="I107" s="610"/>
      <c r="N107" s="36"/>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row>
    <row r="108" spans="1:137" ht="4.3499999999999996" customHeight="1" thickBot="1" x14ac:dyDescent="0.25">
      <c r="N108" s="36"/>
    </row>
    <row r="109" spans="1:137" ht="15" x14ac:dyDescent="0.2">
      <c r="B109" s="603" t="s">
        <v>201</v>
      </c>
      <c r="C109" s="377"/>
      <c r="D109" s="377"/>
      <c r="E109" s="377"/>
      <c r="F109" s="602"/>
      <c r="G109" s="602"/>
      <c r="H109" s="434" t="s">
        <v>202</v>
      </c>
      <c r="I109" s="435"/>
      <c r="N109" s="36"/>
    </row>
    <row r="110" spans="1:137" s="67" customFormat="1" x14ac:dyDescent="0.2">
      <c r="A110" s="27"/>
      <c r="B110" s="211" t="s">
        <v>198</v>
      </c>
      <c r="C110" s="634"/>
      <c r="D110" s="634"/>
      <c r="E110" s="634"/>
      <c r="F110" s="634"/>
      <c r="G110" s="635"/>
      <c r="H110" s="209" t="str">
        <f t="shared" ref="H110:H112" si="0">B110</f>
        <v>EUROPE</v>
      </c>
      <c r="I110" s="216"/>
      <c r="N110" s="36"/>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row>
    <row r="111" spans="1:137" s="31" customFormat="1" x14ac:dyDescent="0.2">
      <c r="A111" s="27"/>
      <c r="B111" s="211" t="s">
        <v>199</v>
      </c>
      <c r="C111" s="634"/>
      <c r="D111" s="634"/>
      <c r="E111" s="634"/>
      <c r="F111" s="634"/>
      <c r="G111" s="635"/>
      <c r="H111" s="209" t="str">
        <f t="shared" si="0"/>
        <v>USA</v>
      </c>
      <c r="I111" s="216"/>
      <c r="N111" s="36"/>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row>
    <row r="112" spans="1:137" s="31" customFormat="1" ht="13.5" thickBot="1" x14ac:dyDescent="0.25">
      <c r="A112" s="27"/>
      <c r="B112" s="212" t="s">
        <v>200</v>
      </c>
      <c r="C112" s="632"/>
      <c r="D112" s="632"/>
      <c r="E112" s="632"/>
      <c r="F112" s="632"/>
      <c r="G112" s="633"/>
      <c r="H112" s="210" t="str">
        <f t="shared" si="0"/>
        <v>ASIA</v>
      </c>
      <c r="I112" s="217"/>
      <c r="N112" s="36"/>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row>
    <row r="113" spans="1:137" ht="27.6" customHeight="1" x14ac:dyDescent="0.2">
      <c r="B113" s="603" t="s">
        <v>206</v>
      </c>
      <c r="C113" s="377"/>
      <c r="D113" s="377"/>
      <c r="E113" s="620" t="s">
        <v>858</v>
      </c>
      <c r="F113" s="621"/>
      <c r="G113" s="622"/>
      <c r="H113" s="142" t="s">
        <v>207</v>
      </c>
      <c r="I113" s="143" t="s">
        <v>208</v>
      </c>
      <c r="N113" s="36"/>
    </row>
    <row r="114" spans="1:137" s="67" customFormat="1" x14ac:dyDescent="0.2">
      <c r="A114" s="27"/>
      <c r="B114" s="613"/>
      <c r="C114" s="604"/>
      <c r="D114" s="604"/>
      <c r="E114" s="617"/>
      <c r="F114" s="618"/>
      <c r="G114" s="619"/>
      <c r="H114" s="218"/>
      <c r="I114" s="219"/>
      <c r="N114" s="36"/>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row>
    <row r="115" spans="1:137" s="67" customFormat="1" x14ac:dyDescent="0.2">
      <c r="A115" s="27"/>
      <c r="B115" s="613"/>
      <c r="C115" s="604"/>
      <c r="D115" s="604"/>
      <c r="E115" s="617"/>
      <c r="F115" s="618"/>
      <c r="G115" s="619"/>
      <c r="H115" s="218"/>
      <c r="I115" s="219"/>
      <c r="N115" s="36"/>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row>
    <row r="116" spans="1:137" s="67" customFormat="1" x14ac:dyDescent="0.2">
      <c r="A116" s="27"/>
      <c r="B116" s="613"/>
      <c r="C116" s="604"/>
      <c r="D116" s="604"/>
      <c r="E116" s="617"/>
      <c r="F116" s="618"/>
      <c r="G116" s="619"/>
      <c r="H116" s="218"/>
      <c r="I116" s="220"/>
      <c r="N116" s="36"/>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row>
    <row r="117" spans="1:137" s="67" customFormat="1" x14ac:dyDescent="0.2">
      <c r="A117" s="27"/>
      <c r="B117" s="613"/>
      <c r="C117" s="604"/>
      <c r="D117" s="604"/>
      <c r="E117" s="617"/>
      <c r="F117" s="618"/>
      <c r="G117" s="619"/>
      <c r="H117" s="218"/>
      <c r="I117" s="221"/>
      <c r="N117" s="36"/>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row>
    <row r="118" spans="1:137" s="31" customFormat="1" ht="13.5" thickBot="1" x14ac:dyDescent="0.25">
      <c r="A118" s="27"/>
      <c r="B118" s="612"/>
      <c r="C118" s="606"/>
      <c r="D118" s="606"/>
      <c r="E118" s="614"/>
      <c r="F118" s="615"/>
      <c r="G118" s="616"/>
      <c r="H118" s="222"/>
      <c r="I118" s="223"/>
      <c r="N118" s="36"/>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row>
    <row r="119" spans="1:137" ht="15" x14ac:dyDescent="0.2">
      <c r="B119" s="625" t="s">
        <v>340</v>
      </c>
      <c r="C119" s="364"/>
      <c r="D119" s="364"/>
      <c r="E119" s="364"/>
      <c r="F119" s="364"/>
      <c r="G119" s="365"/>
      <c r="H119" s="76" t="s">
        <v>216</v>
      </c>
      <c r="I119" s="537" t="s">
        <v>131</v>
      </c>
      <c r="N119" s="36"/>
    </row>
    <row r="120" spans="1:137" x14ac:dyDescent="0.2">
      <c r="B120" s="576" t="s">
        <v>339</v>
      </c>
      <c r="C120" s="361"/>
      <c r="D120" s="361"/>
      <c r="E120" s="361"/>
      <c r="F120" s="361"/>
      <c r="G120" s="362"/>
      <c r="H120" s="137" t="s">
        <v>104</v>
      </c>
      <c r="I120" s="538"/>
      <c r="N120" s="36"/>
    </row>
    <row r="121" spans="1:137" s="67" customFormat="1" ht="27" customHeight="1" x14ac:dyDescent="0.2">
      <c r="A121" s="27"/>
      <c r="B121" s="475" t="s">
        <v>869</v>
      </c>
      <c r="C121" s="367"/>
      <c r="D121" s="368"/>
      <c r="E121" s="448" t="s">
        <v>210</v>
      </c>
      <c r="F121" s="449"/>
      <c r="G121" s="541" t="str">
        <f>VLOOKUP(E121,Input!B2:C5,2,)</f>
        <v>Conditionally ok, Actions required! Written approval for AUDIT required by quality manager and purchasing manager!</v>
      </c>
      <c r="H121" s="541"/>
      <c r="I121" s="542"/>
      <c r="N121" s="36"/>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row>
    <row r="122" spans="1:137" s="67" customFormat="1" ht="27" customHeight="1" x14ac:dyDescent="0.2">
      <c r="A122" s="27"/>
      <c r="B122" s="475" t="s">
        <v>871</v>
      </c>
      <c r="C122" s="367"/>
      <c r="D122" s="368"/>
      <c r="E122" s="448" t="s">
        <v>131</v>
      </c>
      <c r="F122" s="449"/>
      <c r="G122" s="543" t="str">
        <f>VLOOKUP(E122,Input!B2:C5,2,)</f>
        <v>Degree of fulfilment</v>
      </c>
      <c r="H122" s="543"/>
      <c r="I122" s="544"/>
      <c r="N122" s="36"/>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row>
    <row r="123" spans="1:137" s="67" customFormat="1" ht="27" customHeight="1" x14ac:dyDescent="0.2">
      <c r="A123" s="27"/>
      <c r="B123" s="475" t="s">
        <v>870</v>
      </c>
      <c r="C123" s="367"/>
      <c r="D123" s="368"/>
      <c r="E123" s="448" t="s">
        <v>131</v>
      </c>
      <c r="F123" s="449"/>
      <c r="G123" s="543" t="str">
        <f>VLOOKUP(E123,Input!B2:C5,2,)</f>
        <v>Degree of fulfilment</v>
      </c>
      <c r="H123" s="543"/>
      <c r="I123" s="544"/>
      <c r="N123" s="36"/>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row>
    <row r="124" spans="1:137" s="67" customFormat="1" ht="26.65" customHeight="1" x14ac:dyDescent="0.2">
      <c r="A124" s="27"/>
      <c r="B124" s="514"/>
      <c r="C124" s="391"/>
      <c r="D124" s="515"/>
      <c r="E124" s="448" t="s">
        <v>131</v>
      </c>
      <c r="F124" s="449"/>
      <c r="G124" s="541" t="str">
        <f>VLOOKUP(E124,Input!B2:C5,2,)</f>
        <v>Degree of fulfilment</v>
      </c>
      <c r="H124" s="541"/>
      <c r="I124" s="542"/>
      <c r="N124" s="36"/>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row>
    <row r="125" spans="1:137" s="67" customFormat="1" ht="26.65" customHeight="1" x14ac:dyDescent="0.2">
      <c r="A125" s="27"/>
      <c r="B125" s="514"/>
      <c r="C125" s="391"/>
      <c r="D125" s="515"/>
      <c r="E125" s="448" t="s">
        <v>131</v>
      </c>
      <c r="F125" s="449"/>
      <c r="G125" s="543" t="str">
        <f>VLOOKUP(E125,Input!B2:C5,2,)</f>
        <v>Degree of fulfilment</v>
      </c>
      <c r="H125" s="543"/>
      <c r="I125" s="544"/>
      <c r="N125" s="36"/>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row>
    <row r="126" spans="1:137" ht="29.65" customHeight="1" x14ac:dyDescent="0.2">
      <c r="B126" s="630" t="s">
        <v>899</v>
      </c>
      <c r="C126" s="631"/>
      <c r="D126" s="631"/>
      <c r="E126" s="631"/>
      <c r="F126" s="631"/>
      <c r="G126" s="631"/>
      <c r="H126" s="631"/>
      <c r="I126" s="285"/>
      <c r="N126" s="36"/>
      <c r="P126" s="96" t="s">
        <v>121</v>
      </c>
      <c r="Q126" s="66"/>
    </row>
    <row r="127" spans="1:137" s="29" customFormat="1" ht="15" x14ac:dyDescent="0.2">
      <c r="A127" s="27"/>
      <c r="B127" s="412" t="s">
        <v>872</v>
      </c>
      <c r="C127" s="358"/>
      <c r="D127" s="359"/>
      <c r="E127" s="626" t="s">
        <v>131</v>
      </c>
      <c r="F127" s="628"/>
      <c r="G127" s="628"/>
      <c r="H127" s="628"/>
      <c r="I127" s="466"/>
      <c r="N127" s="36"/>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row>
    <row r="128" spans="1:137" s="29" customFormat="1" x14ac:dyDescent="0.2">
      <c r="A128" s="27"/>
      <c r="B128" s="623" t="s">
        <v>873</v>
      </c>
      <c r="C128" s="386"/>
      <c r="D128" s="393"/>
      <c r="E128" s="627"/>
      <c r="F128" s="629"/>
      <c r="G128" s="629"/>
      <c r="H128" s="629"/>
      <c r="I128" s="468"/>
      <c r="N128" s="36"/>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row>
    <row r="129" spans="1:137" s="29" customFormat="1" ht="30" customHeight="1" x14ac:dyDescent="0.2">
      <c r="A129" s="27"/>
      <c r="B129" s="412" t="s">
        <v>889</v>
      </c>
      <c r="C129" s="358"/>
      <c r="D129" s="359"/>
      <c r="E129" s="626" t="s">
        <v>131</v>
      </c>
      <c r="F129" s="628"/>
      <c r="G129" s="628"/>
      <c r="H129" s="628"/>
      <c r="I129" s="466"/>
      <c r="N129" s="36"/>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row>
    <row r="130" spans="1:137" s="29" customFormat="1" ht="37.5" customHeight="1" x14ac:dyDescent="0.2">
      <c r="A130" s="27"/>
      <c r="B130" s="623" t="s">
        <v>900</v>
      </c>
      <c r="C130" s="386"/>
      <c r="D130" s="393"/>
      <c r="E130" s="627"/>
      <c r="F130" s="629"/>
      <c r="G130" s="629"/>
      <c r="H130" s="629"/>
      <c r="I130" s="468"/>
      <c r="N130" s="36"/>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row>
    <row r="131" spans="1:137" s="29" customFormat="1" ht="15" x14ac:dyDescent="0.2">
      <c r="A131" s="27"/>
      <c r="B131" s="412" t="s">
        <v>217</v>
      </c>
      <c r="C131" s="358"/>
      <c r="D131" s="359"/>
      <c r="E131" s="626" t="s">
        <v>131</v>
      </c>
      <c r="F131" s="628"/>
      <c r="G131" s="628"/>
      <c r="H131" s="628"/>
      <c r="I131" s="466"/>
      <c r="N131" s="36"/>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row>
    <row r="132" spans="1:137" s="29" customFormat="1" x14ac:dyDescent="0.2">
      <c r="A132" s="27"/>
      <c r="B132" s="623" t="s">
        <v>218</v>
      </c>
      <c r="C132" s="386"/>
      <c r="D132" s="393"/>
      <c r="E132" s="627"/>
      <c r="F132" s="629"/>
      <c r="G132" s="629"/>
      <c r="H132" s="629"/>
      <c r="I132" s="468"/>
      <c r="N132" s="36"/>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row>
    <row r="133" spans="1:137" s="29" customFormat="1" ht="15" x14ac:dyDescent="0.2">
      <c r="A133" s="27"/>
      <c r="B133" s="412" t="s">
        <v>219</v>
      </c>
      <c r="C133" s="358"/>
      <c r="D133" s="359"/>
      <c r="E133" s="626" t="s">
        <v>131</v>
      </c>
      <c r="F133" s="628"/>
      <c r="G133" s="628"/>
      <c r="H133" s="628"/>
      <c r="I133" s="466"/>
      <c r="N133" s="36"/>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row>
    <row r="134" spans="1:137" s="29" customFormat="1" x14ac:dyDescent="0.2">
      <c r="A134" s="27"/>
      <c r="B134" s="623" t="s">
        <v>220</v>
      </c>
      <c r="C134" s="386"/>
      <c r="D134" s="393"/>
      <c r="E134" s="627"/>
      <c r="F134" s="629"/>
      <c r="G134" s="629"/>
      <c r="H134" s="629"/>
      <c r="I134" s="468"/>
      <c r="N134" s="36"/>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row>
    <row r="135" spans="1:137" s="29" customFormat="1" ht="15" x14ac:dyDescent="0.2">
      <c r="A135" s="27"/>
      <c r="B135" s="412" t="s">
        <v>222</v>
      </c>
      <c r="C135" s="358"/>
      <c r="D135" s="359"/>
      <c r="E135" s="626" t="s">
        <v>131</v>
      </c>
      <c r="F135" s="628"/>
      <c r="G135" s="628"/>
      <c r="H135" s="628"/>
      <c r="I135" s="466"/>
      <c r="N135" s="36"/>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row>
    <row r="136" spans="1:137" s="29" customFormat="1" x14ac:dyDescent="0.2">
      <c r="A136" s="27"/>
      <c r="B136" s="623" t="s">
        <v>221</v>
      </c>
      <c r="C136" s="386"/>
      <c r="D136" s="393"/>
      <c r="E136" s="627"/>
      <c r="F136" s="629"/>
      <c r="G136" s="629"/>
      <c r="H136" s="629"/>
      <c r="I136" s="468"/>
      <c r="N136" s="36"/>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row>
    <row r="137" spans="1:137" s="29" customFormat="1" ht="15" x14ac:dyDescent="0.2">
      <c r="A137" s="27"/>
      <c r="B137" s="487"/>
      <c r="C137" s="488"/>
      <c r="D137" s="489"/>
      <c r="E137" s="97"/>
      <c r="I137" s="30"/>
      <c r="N137" s="36"/>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row>
    <row r="138" spans="1:137" s="29" customFormat="1" ht="4.3499999999999996" customHeight="1" thickBot="1" x14ac:dyDescent="0.25">
      <c r="A138" s="27"/>
      <c r="B138" s="624"/>
      <c r="C138" s="480"/>
      <c r="D138" s="481"/>
      <c r="E138" s="164"/>
      <c r="F138" s="31"/>
      <c r="G138" s="31"/>
      <c r="H138" s="31"/>
      <c r="I138" s="32"/>
      <c r="N138" s="36"/>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row>
    <row r="139" spans="1:137" s="46" customFormat="1" ht="18" customHeight="1" thickBot="1" x14ac:dyDescent="0.25">
      <c r="A139" s="27"/>
      <c r="B139" s="165" t="s">
        <v>228</v>
      </c>
      <c r="C139" s="150"/>
      <c r="D139" s="150"/>
      <c r="E139" s="150"/>
      <c r="F139" s="150"/>
      <c r="G139" s="150"/>
      <c r="H139" s="150"/>
      <c r="I139" s="151"/>
      <c r="N139" s="36"/>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row>
    <row r="140" spans="1:137" s="29" customFormat="1" ht="15" x14ac:dyDescent="0.2">
      <c r="A140" s="27"/>
      <c r="B140" s="645" t="s">
        <v>226</v>
      </c>
      <c r="C140" s="646"/>
      <c r="D140" s="647"/>
      <c r="E140" s="476" t="s">
        <v>338</v>
      </c>
      <c r="F140" s="477"/>
      <c r="G140" s="433" t="s">
        <v>224</v>
      </c>
      <c r="H140" s="433"/>
      <c r="I140" s="224">
        <v>3</v>
      </c>
      <c r="N140" s="36"/>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row>
    <row r="141" spans="1:137" ht="15" x14ac:dyDescent="0.2">
      <c r="B141" s="456" t="s">
        <v>225</v>
      </c>
      <c r="C141" s="457"/>
      <c r="D141" s="478"/>
      <c r="E141" s="476">
        <v>5</v>
      </c>
      <c r="F141" s="477"/>
      <c r="G141" s="545" t="s">
        <v>238</v>
      </c>
      <c r="H141" s="433"/>
      <c r="I141" s="225">
        <v>48</v>
      </c>
      <c r="N141" s="36"/>
    </row>
    <row r="142" spans="1:137" s="29" customFormat="1" ht="15" x14ac:dyDescent="0.2">
      <c r="A142" s="27"/>
      <c r="B142" s="456" t="s">
        <v>229</v>
      </c>
      <c r="C142" s="457"/>
      <c r="D142" s="478"/>
      <c r="E142" s="448" t="s">
        <v>131</v>
      </c>
      <c r="F142" s="449"/>
      <c r="G142" s="432" t="s">
        <v>236</v>
      </c>
      <c r="H142" s="433"/>
      <c r="I142" s="172">
        <f>E141*I141</f>
        <v>240</v>
      </c>
      <c r="N142" s="36"/>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row>
    <row r="143" spans="1:137" ht="15" x14ac:dyDescent="0.2">
      <c r="B143" s="479"/>
      <c r="C143" s="480"/>
      <c r="D143" s="481"/>
      <c r="E143" s="482"/>
      <c r="F143" s="404"/>
      <c r="G143" s="404"/>
      <c r="H143" s="404"/>
      <c r="I143" s="405"/>
      <c r="N143" s="36"/>
    </row>
    <row r="144" spans="1:137" ht="15" x14ac:dyDescent="0.2">
      <c r="B144" s="357" t="s">
        <v>349</v>
      </c>
      <c r="C144" s="358"/>
      <c r="D144" s="359"/>
      <c r="E144" s="483"/>
      <c r="F144" s="484"/>
      <c r="G144" s="484"/>
      <c r="H144" s="484"/>
      <c r="I144" s="485"/>
      <c r="N144" s="36"/>
    </row>
    <row r="145" spans="1:137" s="29" customFormat="1" ht="15" x14ac:dyDescent="0.2">
      <c r="A145" s="27"/>
      <c r="B145" s="357" t="s">
        <v>231</v>
      </c>
      <c r="C145" s="358"/>
      <c r="D145" s="359"/>
      <c r="E145" s="448" t="s">
        <v>131</v>
      </c>
      <c r="F145" s="449"/>
      <c r="G145" s="429"/>
      <c r="H145" s="430"/>
      <c r="I145" s="486"/>
      <c r="N145" s="36"/>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row>
    <row r="146" spans="1:137" ht="15" x14ac:dyDescent="0.2">
      <c r="B146" s="357" t="s">
        <v>230</v>
      </c>
      <c r="C146" s="358"/>
      <c r="D146" s="359"/>
      <c r="E146" s="556"/>
      <c r="F146" s="557"/>
      <c r="G146" s="557"/>
      <c r="H146" s="557"/>
      <c r="I146" s="558"/>
      <c r="N146" s="36"/>
    </row>
    <row r="147" spans="1:137" ht="15" x14ac:dyDescent="0.2">
      <c r="B147" s="357" t="s">
        <v>232</v>
      </c>
      <c r="C147" s="358"/>
      <c r="D147" s="359"/>
      <c r="E147" s="448" t="s">
        <v>131</v>
      </c>
      <c r="F147" s="449"/>
      <c r="G147" s="226"/>
      <c r="H147" s="226"/>
      <c r="I147" s="227"/>
      <c r="N147" s="36"/>
    </row>
    <row r="148" spans="1:137" s="29" customFormat="1" ht="15" customHeight="1" x14ac:dyDescent="0.2">
      <c r="A148" s="27"/>
      <c r="B148" s="314" t="s">
        <v>239</v>
      </c>
      <c r="C148" s="369"/>
      <c r="D148" s="315"/>
      <c r="E148" s="461"/>
      <c r="F148" s="462"/>
      <c r="G148" s="333" t="s">
        <v>240</v>
      </c>
      <c r="H148" s="348" t="s">
        <v>241</v>
      </c>
      <c r="I148" s="349" t="s">
        <v>131</v>
      </c>
      <c r="N148" s="36"/>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row>
    <row r="149" spans="1:137" s="29" customFormat="1" ht="15" customHeight="1" x14ac:dyDescent="0.2">
      <c r="A149" s="27"/>
      <c r="B149" s="458"/>
      <c r="C149" s="459"/>
      <c r="D149" s="460"/>
      <c r="E149" s="463"/>
      <c r="F149" s="464"/>
      <c r="G149" s="422"/>
      <c r="H149" s="348"/>
      <c r="I149" s="350"/>
      <c r="N149" s="36"/>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row>
    <row r="150" spans="1:137" s="29" customFormat="1" ht="15" x14ac:dyDescent="0.2">
      <c r="A150" s="27"/>
      <c r="B150" s="169"/>
      <c r="E150" s="97"/>
      <c r="I150" s="168"/>
      <c r="N150" s="36"/>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row>
    <row r="151" spans="1:137" s="29" customFormat="1" x14ac:dyDescent="0.2">
      <c r="A151" s="27"/>
      <c r="B151" s="456" t="s">
        <v>874</v>
      </c>
      <c r="C151" s="457"/>
      <c r="D151" s="457"/>
      <c r="E151" s="189"/>
      <c r="F151" s="155"/>
      <c r="G151" s="155"/>
      <c r="H151" s="155"/>
      <c r="I151" s="190"/>
      <c r="N151" s="36"/>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row>
    <row r="152" spans="1:137" s="29" customFormat="1" x14ac:dyDescent="0.2">
      <c r="A152" s="27"/>
      <c r="B152" s="436" t="s">
        <v>270</v>
      </c>
      <c r="C152" s="437"/>
      <c r="D152" s="438"/>
      <c r="E152" s="313" t="s">
        <v>131</v>
      </c>
      <c r="F152" s="313"/>
      <c r="G152" s="379"/>
      <c r="H152" s="380"/>
      <c r="I152" s="381"/>
      <c r="N152" s="36"/>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row>
    <row r="153" spans="1:137" s="29" customFormat="1" x14ac:dyDescent="0.2">
      <c r="A153" s="27"/>
      <c r="B153" s="436" t="s">
        <v>271</v>
      </c>
      <c r="C153" s="437"/>
      <c r="D153" s="438"/>
      <c r="E153" s="313" t="s">
        <v>131</v>
      </c>
      <c r="F153" s="313"/>
      <c r="G153" s="379"/>
      <c r="H153" s="380"/>
      <c r="I153" s="381"/>
      <c r="N153" s="36"/>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row>
    <row r="154" spans="1:137" s="29" customFormat="1" x14ac:dyDescent="0.2">
      <c r="A154" s="27"/>
      <c r="B154" s="436" t="s">
        <v>272</v>
      </c>
      <c r="C154" s="437"/>
      <c r="D154" s="438"/>
      <c r="E154" s="313" t="s">
        <v>131</v>
      </c>
      <c r="F154" s="313"/>
      <c r="G154" s="379"/>
      <c r="H154" s="380"/>
      <c r="I154" s="381"/>
      <c r="N154" s="36"/>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row>
    <row r="155" spans="1:137" s="29" customFormat="1" ht="28.15" customHeight="1" x14ac:dyDescent="0.2">
      <c r="A155" s="27"/>
      <c r="B155" s="439" t="s">
        <v>875</v>
      </c>
      <c r="C155" s="440"/>
      <c r="D155" s="441"/>
      <c r="E155" s="313" t="s">
        <v>131</v>
      </c>
      <c r="F155" s="313"/>
      <c r="G155" s="379"/>
      <c r="H155" s="380"/>
      <c r="I155" s="381"/>
      <c r="N155" s="36"/>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row>
    <row r="156" spans="1:137" s="29" customFormat="1" x14ac:dyDescent="0.2">
      <c r="A156" s="27"/>
      <c r="B156" s="439" t="s">
        <v>274</v>
      </c>
      <c r="C156" s="442"/>
      <c r="D156" s="443"/>
      <c r="E156" s="450" t="s">
        <v>131</v>
      </c>
      <c r="F156" s="451"/>
      <c r="G156" s="382"/>
      <c r="H156" s="454"/>
      <c r="I156" s="383"/>
      <c r="N156" s="36"/>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row>
    <row r="157" spans="1:137" s="29" customFormat="1" ht="13.9" customHeight="1" x14ac:dyDescent="0.2">
      <c r="A157" s="27"/>
      <c r="B157" s="318" t="s">
        <v>273</v>
      </c>
      <c r="C157" s="370"/>
      <c r="D157" s="319"/>
      <c r="E157" s="452"/>
      <c r="F157" s="453"/>
      <c r="G157" s="384"/>
      <c r="H157" s="455"/>
      <c r="I157" s="385"/>
      <c r="N157" s="36"/>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row>
    <row r="158" spans="1:137" s="29" customFormat="1" ht="15" x14ac:dyDescent="0.2">
      <c r="A158" s="27"/>
      <c r="B158" s="169"/>
      <c r="D158" s="30"/>
      <c r="E158" s="97"/>
      <c r="I158" s="168"/>
      <c r="N158" s="36"/>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row>
    <row r="159" spans="1:137" s="29" customFormat="1" ht="43.5" customHeight="1" x14ac:dyDescent="0.2">
      <c r="A159" s="27"/>
      <c r="B159" s="314" t="s">
        <v>275</v>
      </c>
      <c r="C159" s="369"/>
      <c r="D159" s="369"/>
      <c r="E159" s="369"/>
      <c r="F159" s="369"/>
      <c r="G159" s="369"/>
      <c r="H159" s="444"/>
      <c r="I159" s="445"/>
      <c r="N159" s="36"/>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row>
    <row r="160" spans="1:137" s="29" customFormat="1" ht="43.5" customHeight="1" x14ac:dyDescent="0.2">
      <c r="A160" s="27"/>
      <c r="B160" s="318" t="s">
        <v>276</v>
      </c>
      <c r="C160" s="370"/>
      <c r="D160" s="370"/>
      <c r="E160" s="370"/>
      <c r="F160" s="370"/>
      <c r="G160" s="370"/>
      <c r="H160" s="446"/>
      <c r="I160" s="447"/>
      <c r="N160" s="36"/>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row>
    <row r="161" spans="1:137" s="29" customFormat="1" ht="15" x14ac:dyDescent="0.2">
      <c r="A161" s="27"/>
      <c r="B161" s="169"/>
      <c r="D161" s="30"/>
      <c r="E161" s="97"/>
      <c r="I161" s="168"/>
      <c r="N161" s="36"/>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row>
    <row r="162" spans="1:137" s="29" customFormat="1" ht="15" x14ac:dyDescent="0.2">
      <c r="A162" s="27"/>
      <c r="B162" s="357" t="s">
        <v>234</v>
      </c>
      <c r="C162" s="358"/>
      <c r="D162" s="359"/>
      <c r="E162" s="559"/>
      <c r="F162" s="559"/>
      <c r="G162" s="422" t="s">
        <v>235</v>
      </c>
      <c r="H162" s="382"/>
      <c r="I162" s="383"/>
      <c r="N162" s="36"/>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row>
    <row r="163" spans="1:137" s="29" customFormat="1" x14ac:dyDescent="0.2">
      <c r="A163" s="27"/>
      <c r="B163" s="360" t="s">
        <v>233</v>
      </c>
      <c r="C163" s="386"/>
      <c r="D163" s="393"/>
      <c r="E163" s="559"/>
      <c r="F163" s="559"/>
      <c r="G163" s="422"/>
      <c r="H163" s="384"/>
      <c r="I163" s="385"/>
      <c r="N163" s="36"/>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row>
    <row r="164" spans="1:137" s="31" customFormat="1" ht="13.5" thickBot="1" x14ac:dyDescent="0.25">
      <c r="A164" s="27"/>
      <c r="B164" s="98"/>
      <c r="C164" s="27"/>
      <c r="D164" s="27"/>
      <c r="E164" s="27"/>
      <c r="F164" s="27"/>
      <c r="G164" s="27"/>
      <c r="H164" s="27"/>
      <c r="I164" s="28"/>
      <c r="N164" s="36"/>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row>
    <row r="165" spans="1:137" s="46" customFormat="1" ht="16.5" thickBot="1" x14ac:dyDescent="0.25">
      <c r="A165" s="27"/>
      <c r="B165" s="539" t="s">
        <v>81</v>
      </c>
      <c r="C165" s="540"/>
      <c r="D165" s="540"/>
      <c r="E165" s="540"/>
      <c r="F165" s="163"/>
      <c r="G165" s="82" t="s">
        <v>36</v>
      </c>
      <c r="H165" s="159"/>
      <c r="I165" s="83"/>
      <c r="N165" s="36"/>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row>
    <row r="166" spans="1:137" ht="15.75" thickTop="1" x14ac:dyDescent="0.2">
      <c r="B166" s="69" t="s">
        <v>884</v>
      </c>
      <c r="C166" s="70"/>
      <c r="D166" s="70"/>
      <c r="E166" s="162"/>
      <c r="F166" s="62"/>
      <c r="G166" s="160"/>
      <c r="H166" s="62"/>
      <c r="I166" s="228"/>
      <c r="N166" s="36"/>
    </row>
    <row r="167" spans="1:137" x14ac:dyDescent="0.2">
      <c r="B167" s="131" t="s">
        <v>883</v>
      </c>
      <c r="C167" s="161"/>
      <c r="D167" s="161"/>
      <c r="E167" s="52"/>
      <c r="F167" s="52"/>
      <c r="G167" s="52"/>
      <c r="H167" s="53"/>
      <c r="I167" s="229"/>
      <c r="N167" s="36"/>
    </row>
    <row r="168" spans="1:137" ht="13.5" thickBot="1" x14ac:dyDescent="0.25">
      <c r="B168" s="98"/>
      <c r="C168" s="99"/>
      <c r="D168" s="99"/>
      <c r="E168" s="99"/>
      <c r="F168" s="99"/>
      <c r="G168" s="99"/>
      <c r="H168" s="99"/>
      <c r="I168" s="100"/>
      <c r="N168" s="36"/>
    </row>
    <row r="169" spans="1:137" s="46" customFormat="1" ht="18" customHeight="1" thickBot="1" x14ac:dyDescent="0.25">
      <c r="A169" s="27"/>
      <c r="B169" s="188" t="s">
        <v>277</v>
      </c>
      <c r="C169" s="150"/>
      <c r="D169" s="150"/>
      <c r="E169" s="150"/>
      <c r="F169" s="150"/>
      <c r="G169" s="150"/>
      <c r="H169" s="150"/>
      <c r="I169" s="151"/>
      <c r="N169" s="36"/>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row>
    <row r="170" spans="1:137" ht="15" x14ac:dyDescent="0.2">
      <c r="B170" s="363" t="s">
        <v>279</v>
      </c>
      <c r="C170" s="364"/>
      <c r="D170" s="364"/>
      <c r="E170" s="365"/>
      <c r="F170" s="230" t="s">
        <v>278</v>
      </c>
      <c r="G170" s="377" t="s">
        <v>304</v>
      </c>
      <c r="H170" s="377"/>
      <c r="I170" s="378"/>
      <c r="N170" s="36"/>
    </row>
    <row r="171" spans="1:137" ht="15" x14ac:dyDescent="0.2">
      <c r="B171" s="366"/>
      <c r="C171" s="367"/>
      <c r="D171" s="367"/>
      <c r="E171" s="368"/>
      <c r="F171" s="166"/>
      <c r="G171" s="166"/>
      <c r="H171" s="166"/>
      <c r="I171" s="170"/>
      <c r="N171" s="36"/>
    </row>
    <row r="172" spans="1:137" ht="15.6" customHeight="1" x14ac:dyDescent="0.2">
      <c r="B172" s="314" t="s">
        <v>353</v>
      </c>
      <c r="C172" s="369"/>
      <c r="D172" s="369"/>
      <c r="E172" s="315"/>
      <c r="F172" s="353"/>
      <c r="G172" s="371" t="s">
        <v>298</v>
      </c>
      <c r="H172" s="372"/>
      <c r="I172" s="373"/>
      <c r="N172" s="36"/>
    </row>
    <row r="173" spans="1:137" ht="15.6" customHeight="1" x14ac:dyDescent="0.2">
      <c r="B173" s="318" t="s">
        <v>352</v>
      </c>
      <c r="C173" s="370"/>
      <c r="D173" s="370"/>
      <c r="E173" s="319"/>
      <c r="F173" s="354"/>
      <c r="G173" s="374"/>
      <c r="H173" s="375"/>
      <c r="I173" s="376"/>
      <c r="N173" s="36"/>
    </row>
    <row r="174" spans="1:137" ht="14.45" customHeight="1" x14ac:dyDescent="0.2">
      <c r="B174" s="314" t="s">
        <v>879</v>
      </c>
      <c r="C174" s="369"/>
      <c r="D174" s="369"/>
      <c r="E174" s="315"/>
      <c r="F174" s="353">
        <v>60</v>
      </c>
      <c r="G174" s="371"/>
      <c r="H174" s="372"/>
      <c r="I174" s="373"/>
      <c r="N174" s="36"/>
    </row>
    <row r="175" spans="1:137" ht="14.45" customHeight="1" x14ac:dyDescent="0.2">
      <c r="B175" s="318" t="s">
        <v>880</v>
      </c>
      <c r="C175" s="370"/>
      <c r="D175" s="370"/>
      <c r="E175" s="319"/>
      <c r="F175" s="354"/>
      <c r="G175" s="374"/>
      <c r="H175" s="375"/>
      <c r="I175" s="376"/>
      <c r="N175" s="36"/>
    </row>
    <row r="176" spans="1:137" ht="35.450000000000003" customHeight="1" x14ac:dyDescent="0.2">
      <c r="B176" s="314" t="s">
        <v>297</v>
      </c>
      <c r="C176" s="358"/>
      <c r="D176" s="358"/>
      <c r="E176" s="359"/>
      <c r="F176" s="353">
        <v>60</v>
      </c>
      <c r="G176" s="371" t="s">
        <v>301</v>
      </c>
      <c r="H176" s="372"/>
      <c r="I176" s="373"/>
      <c r="N176" s="36"/>
    </row>
    <row r="177" spans="1:137" ht="35.450000000000003" customHeight="1" x14ac:dyDescent="0.2">
      <c r="B177" s="318" t="s">
        <v>296</v>
      </c>
      <c r="C177" s="370"/>
      <c r="D177" s="370"/>
      <c r="E177" s="319"/>
      <c r="F177" s="354"/>
      <c r="G177" s="374"/>
      <c r="H177" s="375"/>
      <c r="I177" s="376"/>
      <c r="N177" s="36"/>
    </row>
    <row r="178" spans="1:137" s="29" customFormat="1" ht="10.5" customHeight="1" thickBot="1" x14ac:dyDescent="0.25">
      <c r="A178" s="27"/>
      <c r="B178" s="406"/>
      <c r="C178" s="407"/>
      <c r="D178" s="407"/>
      <c r="E178" s="407"/>
      <c r="F178" s="213"/>
      <c r="G178" s="213"/>
      <c r="H178" s="213"/>
      <c r="I178" s="214"/>
      <c r="N178" s="36"/>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row>
    <row r="179" spans="1:137" ht="18" x14ac:dyDescent="0.2">
      <c r="B179" s="167" t="s">
        <v>227</v>
      </c>
      <c r="C179" s="152"/>
      <c r="D179" s="152"/>
      <c r="E179" s="152"/>
      <c r="F179" s="152"/>
      <c r="G179" s="152"/>
      <c r="H179" s="152"/>
      <c r="I179" s="153"/>
      <c r="N179" s="36"/>
    </row>
    <row r="180" spans="1:137" ht="15.75" thickBot="1" x14ac:dyDescent="0.25">
      <c r="B180" s="101" t="s">
        <v>249</v>
      </c>
      <c r="C180" s="102"/>
      <c r="D180" s="102"/>
      <c r="E180" s="102"/>
      <c r="F180" s="102"/>
      <c r="G180" s="102"/>
      <c r="H180" s="102"/>
      <c r="I180" s="103"/>
      <c r="N180" s="36"/>
    </row>
    <row r="181" spans="1:137" ht="36" customHeight="1" thickTop="1" x14ac:dyDescent="0.2">
      <c r="B181" s="408" t="s">
        <v>245</v>
      </c>
      <c r="C181" s="409"/>
      <c r="D181" s="231" t="s">
        <v>131</v>
      </c>
      <c r="E181" s="410" t="s">
        <v>246</v>
      </c>
      <c r="F181" s="411"/>
      <c r="G181" s="411"/>
      <c r="H181" s="409"/>
      <c r="I181" s="231" t="s">
        <v>131</v>
      </c>
      <c r="N181" s="36"/>
    </row>
    <row r="182" spans="1:137" ht="33" customHeight="1" x14ac:dyDescent="0.2">
      <c r="B182" s="314" t="s">
        <v>248</v>
      </c>
      <c r="C182" s="315"/>
      <c r="D182" s="232" t="s">
        <v>131</v>
      </c>
      <c r="E182" s="412" t="s">
        <v>247</v>
      </c>
      <c r="F182" s="369"/>
      <c r="G182" s="369"/>
      <c r="H182" s="315"/>
      <c r="I182" s="232" t="s">
        <v>131</v>
      </c>
      <c r="N182" s="36"/>
    </row>
    <row r="183" spans="1:137" ht="15" x14ac:dyDescent="0.2">
      <c r="B183" s="58" t="s">
        <v>46</v>
      </c>
      <c r="C183" s="59"/>
      <c r="D183" s="413" t="s">
        <v>131</v>
      </c>
      <c r="E183" s="63" t="s">
        <v>47</v>
      </c>
      <c r="F183" s="156"/>
      <c r="G183" s="156"/>
      <c r="H183" s="156"/>
      <c r="I183" s="413" t="s">
        <v>131</v>
      </c>
      <c r="N183" s="36"/>
    </row>
    <row r="184" spans="1:137" ht="13.9" customHeight="1" x14ac:dyDescent="0.2">
      <c r="B184" s="131" t="s">
        <v>143</v>
      </c>
      <c r="C184" s="88"/>
      <c r="D184" s="415"/>
      <c r="E184" s="64" t="s">
        <v>48</v>
      </c>
      <c r="F184" s="72"/>
      <c r="G184" s="72"/>
      <c r="H184" s="52"/>
      <c r="I184" s="415"/>
      <c r="N184" s="36"/>
    </row>
    <row r="185" spans="1:137" ht="15" x14ac:dyDescent="0.2">
      <c r="B185" s="307"/>
      <c r="C185" s="416"/>
      <c r="D185" s="413" t="s">
        <v>131</v>
      </c>
      <c r="E185" s="63" t="s">
        <v>250</v>
      </c>
      <c r="F185" s="140"/>
      <c r="G185" s="156"/>
      <c r="H185" s="156"/>
      <c r="I185" s="413" t="s">
        <v>131</v>
      </c>
      <c r="N185" s="36"/>
    </row>
    <row r="186" spans="1:137" ht="14.65" customHeight="1" thickBot="1" x14ac:dyDescent="0.25">
      <c r="B186" s="417"/>
      <c r="C186" s="418"/>
      <c r="D186" s="414"/>
      <c r="E186" s="157" t="s">
        <v>50</v>
      </c>
      <c r="F186" s="158"/>
      <c r="G186" s="158"/>
      <c r="H186" s="158"/>
      <c r="I186" s="414"/>
      <c r="J186" s="27" t="s">
        <v>36</v>
      </c>
      <c r="N186" s="36"/>
    </row>
    <row r="187" spans="1:137" ht="9.6" customHeight="1" thickTop="1" x14ac:dyDescent="0.2">
      <c r="B187" s="402"/>
      <c r="C187" s="403"/>
      <c r="D187" s="403"/>
      <c r="E187" s="404"/>
      <c r="F187" s="404"/>
      <c r="G187" s="404"/>
      <c r="H187" s="404"/>
      <c r="I187" s="405"/>
      <c r="N187" s="36"/>
    </row>
    <row r="188" spans="1:137" ht="15" x14ac:dyDescent="0.2">
      <c r="B188" s="366" t="s">
        <v>256</v>
      </c>
      <c r="C188" s="367"/>
      <c r="D188" s="367"/>
      <c r="E188" s="367"/>
      <c r="F188" s="367"/>
      <c r="G188" s="367"/>
      <c r="H188" s="367"/>
      <c r="I188" s="389"/>
      <c r="N188" s="36"/>
    </row>
    <row r="189" spans="1:137" ht="15" x14ac:dyDescent="0.2">
      <c r="B189" s="390"/>
      <c r="C189" s="391"/>
      <c r="D189" s="391"/>
      <c r="E189" s="391"/>
      <c r="F189" s="391"/>
      <c r="G189" s="391"/>
      <c r="H189" s="391"/>
      <c r="I189" s="392"/>
      <c r="N189" s="36"/>
    </row>
    <row r="190" spans="1:137" ht="15" x14ac:dyDescent="0.2">
      <c r="B190" s="390"/>
      <c r="C190" s="391"/>
      <c r="D190" s="391"/>
      <c r="E190" s="391"/>
      <c r="F190" s="391"/>
      <c r="G190" s="391"/>
      <c r="H190" s="391"/>
      <c r="I190" s="392"/>
      <c r="N190" s="36"/>
    </row>
    <row r="191" spans="1:137" ht="15" x14ac:dyDescent="0.2">
      <c r="B191" s="390"/>
      <c r="C191" s="391"/>
      <c r="D191" s="391"/>
      <c r="E191" s="391"/>
      <c r="F191" s="391"/>
      <c r="G191" s="391"/>
      <c r="H191" s="391"/>
      <c r="I191" s="392"/>
      <c r="N191" s="36"/>
    </row>
    <row r="192" spans="1:137" ht="15" x14ac:dyDescent="0.2">
      <c r="B192" s="390"/>
      <c r="C192" s="391"/>
      <c r="D192" s="391"/>
      <c r="E192" s="391"/>
      <c r="F192" s="391"/>
      <c r="G192" s="391"/>
      <c r="H192" s="391"/>
      <c r="I192" s="392"/>
      <c r="N192" s="36"/>
    </row>
    <row r="193" spans="1:137" ht="15" x14ac:dyDescent="0.2">
      <c r="B193" s="390"/>
      <c r="C193" s="391"/>
      <c r="D193" s="391"/>
      <c r="E193" s="391"/>
      <c r="F193" s="391"/>
      <c r="G193" s="391"/>
      <c r="H193" s="391"/>
      <c r="I193" s="392"/>
      <c r="N193" s="36"/>
    </row>
    <row r="194" spans="1:137" ht="6" customHeight="1" thickBot="1" x14ac:dyDescent="0.25">
      <c r="I194" s="28"/>
      <c r="N194" s="36"/>
    </row>
    <row r="195" spans="1:137" ht="18.75" thickBot="1" x14ac:dyDescent="0.25">
      <c r="A195" s="50"/>
      <c r="B195" s="149" t="s">
        <v>102</v>
      </c>
      <c r="C195" s="150"/>
      <c r="D195" s="150"/>
      <c r="E195" s="150"/>
      <c r="F195" s="150"/>
      <c r="G195" s="150"/>
      <c r="H195" s="150"/>
      <c r="I195" s="151"/>
      <c r="N195" s="36"/>
    </row>
    <row r="196" spans="1:137" s="46" customFormat="1" ht="28.5" thickBot="1" x14ac:dyDescent="0.25">
      <c r="A196" s="27"/>
      <c r="B196" s="173" t="s">
        <v>122</v>
      </c>
      <c r="C196" s="174"/>
      <c r="D196" s="174"/>
      <c r="E196" s="175" t="s">
        <v>251</v>
      </c>
      <c r="F196" s="176" t="s">
        <v>132</v>
      </c>
      <c r="G196" s="82" t="s">
        <v>73</v>
      </c>
      <c r="H196" s="83"/>
      <c r="I196" s="177" t="s">
        <v>242</v>
      </c>
      <c r="J196" s="46" t="s">
        <v>36</v>
      </c>
      <c r="N196" s="36"/>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row>
    <row r="197" spans="1:137" ht="15.75" thickTop="1" x14ac:dyDescent="0.2">
      <c r="B197" s="366" t="s">
        <v>130</v>
      </c>
      <c r="C197" s="367"/>
      <c r="D197" s="368"/>
      <c r="E197" s="233" t="s">
        <v>131</v>
      </c>
      <c r="F197" s="234"/>
      <c r="G197" s="471"/>
      <c r="H197" s="472"/>
      <c r="I197" s="235"/>
      <c r="N197" s="36"/>
    </row>
    <row r="198" spans="1:137" ht="15" x14ac:dyDescent="0.2">
      <c r="B198" s="366" t="s">
        <v>142</v>
      </c>
      <c r="C198" s="367"/>
      <c r="D198" s="368"/>
      <c r="E198" s="233" t="s">
        <v>131</v>
      </c>
      <c r="F198" s="236"/>
      <c r="G198" s="471"/>
      <c r="H198" s="472"/>
      <c r="I198" s="237"/>
      <c r="N198" s="36"/>
    </row>
    <row r="199" spans="1:137" ht="15" x14ac:dyDescent="0.2">
      <c r="B199" s="366" t="s">
        <v>133</v>
      </c>
      <c r="C199" s="367"/>
      <c r="D199" s="368"/>
      <c r="E199" s="233" t="s">
        <v>131</v>
      </c>
      <c r="F199" s="234"/>
      <c r="G199" s="471"/>
      <c r="H199" s="472"/>
      <c r="I199" s="235"/>
      <c r="N199" s="36"/>
    </row>
    <row r="200" spans="1:137" ht="17.100000000000001" customHeight="1" x14ac:dyDescent="0.2">
      <c r="B200" s="390" t="s">
        <v>868</v>
      </c>
      <c r="C200" s="391"/>
      <c r="D200" s="515"/>
      <c r="E200" s="233" t="s">
        <v>131</v>
      </c>
      <c r="F200" s="238"/>
      <c r="G200" s="471"/>
      <c r="H200" s="472"/>
      <c r="I200" s="239"/>
      <c r="N200" s="36"/>
    </row>
    <row r="201" spans="1:137" ht="17.100000000000001" customHeight="1" x14ac:dyDescent="0.2">
      <c r="B201" s="390" t="s">
        <v>903</v>
      </c>
      <c r="C201" s="391"/>
      <c r="D201" s="515"/>
      <c r="E201" s="233" t="s">
        <v>131</v>
      </c>
      <c r="F201" s="238"/>
      <c r="G201" s="471"/>
      <c r="H201" s="472"/>
      <c r="I201" s="239"/>
      <c r="N201" s="36"/>
    </row>
    <row r="202" spans="1:137" ht="17.100000000000001" customHeight="1" x14ac:dyDescent="0.2">
      <c r="B202" s="390" t="s">
        <v>902</v>
      </c>
      <c r="C202" s="391"/>
      <c r="D202" s="515"/>
      <c r="E202" s="233" t="s">
        <v>131</v>
      </c>
      <c r="F202" s="238"/>
      <c r="G202" s="471"/>
      <c r="H202" s="472"/>
      <c r="I202" s="239"/>
      <c r="N202" s="36"/>
    </row>
    <row r="203" spans="1:137" ht="17.100000000000001" customHeight="1" x14ac:dyDescent="0.2">
      <c r="B203" s="390" t="s">
        <v>131</v>
      </c>
      <c r="C203" s="391"/>
      <c r="D203" s="515"/>
      <c r="E203" s="233" t="s">
        <v>131</v>
      </c>
      <c r="F203" s="238"/>
      <c r="G203" s="471"/>
      <c r="H203" s="472"/>
      <c r="I203" s="239"/>
      <c r="N203" s="36"/>
    </row>
    <row r="204" spans="1:137" ht="17.100000000000001" customHeight="1" x14ac:dyDescent="0.2">
      <c r="B204" s="390" t="s">
        <v>131</v>
      </c>
      <c r="C204" s="391"/>
      <c r="D204" s="515"/>
      <c r="E204" s="233" t="s">
        <v>131</v>
      </c>
      <c r="F204" s="238"/>
      <c r="G204" s="471"/>
      <c r="H204" s="472"/>
      <c r="I204" s="239"/>
      <c r="N204" s="36"/>
    </row>
    <row r="205" spans="1:137" ht="17.100000000000001" customHeight="1" x14ac:dyDescent="0.2">
      <c r="B205" s="390" t="s">
        <v>131</v>
      </c>
      <c r="C205" s="391"/>
      <c r="D205" s="515"/>
      <c r="E205" s="233" t="s">
        <v>131</v>
      </c>
      <c r="F205" s="238"/>
      <c r="G205" s="471"/>
      <c r="H205" s="472"/>
      <c r="I205" s="239"/>
      <c r="N205" s="36"/>
    </row>
    <row r="206" spans="1:137" ht="17.100000000000001" customHeight="1" x14ac:dyDescent="0.2">
      <c r="B206" s="390" t="s">
        <v>131</v>
      </c>
      <c r="C206" s="391"/>
      <c r="D206" s="515"/>
      <c r="E206" s="233" t="s">
        <v>131</v>
      </c>
      <c r="F206" s="238"/>
      <c r="G206" s="471"/>
      <c r="H206" s="472"/>
      <c r="I206" s="239"/>
      <c r="N206" s="36"/>
    </row>
    <row r="207" spans="1:137" ht="17.100000000000001" customHeight="1" thickBot="1" x14ac:dyDescent="0.25">
      <c r="B207" s="390" t="s">
        <v>131</v>
      </c>
      <c r="C207" s="391"/>
      <c r="D207" s="515"/>
      <c r="E207" s="233" t="s">
        <v>131</v>
      </c>
      <c r="F207" s="238"/>
      <c r="G207" s="471"/>
      <c r="H207" s="472"/>
      <c r="I207" s="239"/>
      <c r="N207" s="36"/>
    </row>
    <row r="208" spans="1:137" s="46" customFormat="1" ht="20.65" customHeight="1" thickBot="1" x14ac:dyDescent="0.25">
      <c r="B208" s="183" t="s">
        <v>74</v>
      </c>
      <c r="C208" s="117"/>
      <c r="D208" s="117"/>
      <c r="E208" s="117"/>
      <c r="F208" s="117"/>
      <c r="G208" s="117"/>
      <c r="H208" s="117"/>
      <c r="I208" s="184"/>
      <c r="N208" s="36"/>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row>
    <row r="209" spans="1:137" ht="26.65" customHeight="1" thickTop="1" x14ac:dyDescent="0.2">
      <c r="B209" s="185" t="s">
        <v>75</v>
      </c>
      <c r="C209" s="186"/>
      <c r="D209" s="187"/>
      <c r="E209" s="178" t="s">
        <v>244</v>
      </c>
      <c r="F209" s="425" t="s">
        <v>243</v>
      </c>
      <c r="G209" s="425"/>
      <c r="H209" s="425"/>
      <c r="I209" s="179" t="s">
        <v>76</v>
      </c>
      <c r="N209" s="36"/>
    </row>
    <row r="210" spans="1:137" ht="15" x14ac:dyDescent="0.2">
      <c r="B210" s="180" t="s">
        <v>51</v>
      </c>
      <c r="C210" s="422"/>
      <c r="D210" s="422"/>
      <c r="E210" s="240"/>
      <c r="F210" s="429"/>
      <c r="G210" s="430"/>
      <c r="H210" s="431"/>
      <c r="I210" s="241" t="s">
        <v>131</v>
      </c>
      <c r="K210" s="27" t="s">
        <v>36</v>
      </c>
      <c r="N210" s="36"/>
    </row>
    <row r="211" spans="1:137" ht="15" x14ac:dyDescent="0.2">
      <c r="B211" s="180" t="s">
        <v>52</v>
      </c>
      <c r="C211" s="422"/>
      <c r="D211" s="422"/>
      <c r="E211" s="240"/>
      <c r="F211" s="429"/>
      <c r="G211" s="430"/>
      <c r="H211" s="431"/>
      <c r="I211" s="241" t="s">
        <v>131</v>
      </c>
      <c r="N211" s="36"/>
    </row>
    <row r="212" spans="1:137" ht="15" x14ac:dyDescent="0.2">
      <c r="B212" s="180" t="s">
        <v>53</v>
      </c>
      <c r="C212" s="422"/>
      <c r="D212" s="422"/>
      <c r="E212" s="240"/>
      <c r="F212" s="429"/>
      <c r="G212" s="430"/>
      <c r="H212" s="431"/>
      <c r="I212" s="241" t="s">
        <v>131</v>
      </c>
      <c r="N212" s="36"/>
    </row>
    <row r="213" spans="1:137" ht="15" x14ac:dyDescent="0.2">
      <c r="B213" s="180" t="s">
        <v>54</v>
      </c>
      <c r="C213" s="422"/>
      <c r="D213" s="422"/>
      <c r="E213" s="240"/>
      <c r="F213" s="429"/>
      <c r="G213" s="430"/>
      <c r="H213" s="431"/>
      <c r="I213" s="241" t="s">
        <v>131</v>
      </c>
      <c r="N213" s="36"/>
    </row>
    <row r="214" spans="1:137" ht="15" x14ac:dyDescent="0.2">
      <c r="B214" s="180" t="s">
        <v>55</v>
      </c>
      <c r="C214" s="422"/>
      <c r="D214" s="422"/>
      <c r="E214" s="240"/>
      <c r="F214" s="429"/>
      <c r="G214" s="430"/>
      <c r="H214" s="431"/>
      <c r="I214" s="241" t="s">
        <v>131</v>
      </c>
      <c r="N214" s="36"/>
    </row>
    <row r="215" spans="1:137" ht="15.75" thickBot="1" x14ac:dyDescent="0.25">
      <c r="B215" s="181" t="s">
        <v>56</v>
      </c>
      <c r="C215" s="423"/>
      <c r="D215" s="424"/>
      <c r="E215" s="242"/>
      <c r="F215" s="426"/>
      <c r="G215" s="427"/>
      <c r="H215" s="428"/>
      <c r="I215" s="243" t="s">
        <v>131</v>
      </c>
      <c r="N215" s="36"/>
    </row>
    <row r="216" spans="1:137" ht="7.35" customHeight="1" thickBot="1" x14ac:dyDescent="0.25">
      <c r="B216" s="98"/>
      <c r="C216" s="99"/>
      <c r="D216" s="99"/>
      <c r="E216" s="99"/>
      <c r="F216" s="99"/>
      <c r="G216" s="99"/>
      <c r="H216" s="99"/>
      <c r="I216" s="100"/>
      <c r="N216" s="36"/>
    </row>
    <row r="217" spans="1:137" s="104" customFormat="1" ht="18.75" thickBot="1" x14ac:dyDescent="0.25">
      <c r="A217" s="50"/>
      <c r="B217" s="165" t="s">
        <v>252</v>
      </c>
      <c r="C217" s="150"/>
      <c r="D217" s="150"/>
      <c r="E217" s="150"/>
      <c r="F217" s="150"/>
      <c r="G217" s="150"/>
      <c r="H217" s="150"/>
      <c r="I217" s="182"/>
      <c r="N217" s="36"/>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row>
    <row r="218" spans="1:137" ht="15" x14ac:dyDescent="0.2">
      <c r="A218" s="50"/>
      <c r="B218" s="363" t="s">
        <v>261</v>
      </c>
      <c r="C218" s="364"/>
      <c r="D218" s="364"/>
      <c r="E218" s="364"/>
      <c r="F218" s="364"/>
      <c r="G218" s="364"/>
      <c r="H218" s="365"/>
      <c r="I218" s="421" t="s">
        <v>131</v>
      </c>
      <c r="N218" s="36"/>
    </row>
    <row r="219" spans="1:137" x14ac:dyDescent="0.2">
      <c r="B219" s="360" t="s">
        <v>260</v>
      </c>
      <c r="C219" s="361"/>
      <c r="D219" s="361"/>
      <c r="E219" s="361"/>
      <c r="F219" s="361"/>
      <c r="G219" s="361"/>
      <c r="H219" s="362"/>
      <c r="I219" s="400"/>
      <c r="N219" s="36"/>
    </row>
    <row r="220" spans="1:137" ht="15" customHeight="1" x14ac:dyDescent="0.2">
      <c r="B220" s="58" t="s">
        <v>57</v>
      </c>
      <c r="C220" s="140"/>
      <c r="D220" s="140"/>
      <c r="E220" s="140"/>
      <c r="F220" s="395" t="s">
        <v>255</v>
      </c>
      <c r="G220" s="395"/>
      <c r="H220" s="396"/>
      <c r="I220" s="419" t="s">
        <v>131</v>
      </c>
      <c r="N220" s="36"/>
    </row>
    <row r="221" spans="1:137" ht="13.35" customHeight="1" x14ac:dyDescent="0.2">
      <c r="B221" s="60" t="s">
        <v>58</v>
      </c>
      <c r="C221" s="72"/>
      <c r="D221" s="72"/>
      <c r="E221" s="72"/>
      <c r="F221" s="395"/>
      <c r="G221" s="395"/>
      <c r="H221" s="397"/>
      <c r="I221" s="419"/>
      <c r="N221" s="36"/>
    </row>
    <row r="222" spans="1:137" ht="15" x14ac:dyDescent="0.2">
      <c r="B222" s="357" t="s">
        <v>59</v>
      </c>
      <c r="C222" s="358"/>
      <c r="D222" s="358"/>
      <c r="E222" s="358"/>
      <c r="F222" s="358"/>
      <c r="G222" s="358"/>
      <c r="H222" s="359"/>
      <c r="I222" s="419" t="s">
        <v>131</v>
      </c>
      <c r="N222" s="36"/>
    </row>
    <row r="223" spans="1:137" x14ac:dyDescent="0.2">
      <c r="B223" s="394" t="s">
        <v>60</v>
      </c>
      <c r="C223" s="361"/>
      <c r="D223" s="361"/>
      <c r="E223" s="361"/>
      <c r="F223" s="361"/>
      <c r="G223" s="361"/>
      <c r="H223" s="362"/>
      <c r="I223" s="419"/>
      <c r="N223" s="36"/>
    </row>
    <row r="224" spans="1:137" ht="15" x14ac:dyDescent="0.2">
      <c r="B224" s="357" t="s">
        <v>254</v>
      </c>
      <c r="C224" s="358"/>
      <c r="D224" s="358"/>
      <c r="E224" s="358"/>
      <c r="F224" s="358"/>
      <c r="G224" s="358"/>
      <c r="H224" s="359"/>
      <c r="I224" s="419" t="s">
        <v>131</v>
      </c>
      <c r="N224" s="36"/>
    </row>
    <row r="225" spans="2:14" x14ac:dyDescent="0.2">
      <c r="B225" s="360" t="s">
        <v>253</v>
      </c>
      <c r="C225" s="386"/>
      <c r="D225" s="386"/>
      <c r="E225" s="386"/>
      <c r="F225" s="386"/>
      <c r="G225" s="386"/>
      <c r="H225" s="393"/>
      <c r="I225" s="419"/>
      <c r="N225" s="36"/>
    </row>
    <row r="226" spans="2:14" ht="15" customHeight="1" x14ac:dyDescent="0.2">
      <c r="B226" s="314" t="s">
        <v>257</v>
      </c>
      <c r="C226" s="369"/>
      <c r="D226" s="369"/>
      <c r="E226" s="369"/>
      <c r="F226" s="369"/>
      <c r="G226" s="315"/>
      <c r="H226" s="398"/>
      <c r="I226" s="420" t="s">
        <v>131</v>
      </c>
      <c r="N226" s="36"/>
    </row>
    <row r="227" spans="2:14" x14ac:dyDescent="0.2">
      <c r="B227" s="360" t="s">
        <v>258</v>
      </c>
      <c r="C227" s="386"/>
      <c r="D227" s="386"/>
      <c r="E227" s="386"/>
      <c r="F227" s="386"/>
      <c r="G227" s="393"/>
      <c r="H227" s="399"/>
      <c r="I227" s="420"/>
      <c r="N227" s="36"/>
    </row>
    <row r="228" spans="2:14" ht="15" x14ac:dyDescent="0.2">
      <c r="B228" s="357" t="s">
        <v>265</v>
      </c>
      <c r="C228" s="358"/>
      <c r="D228" s="358"/>
      <c r="E228" s="358"/>
      <c r="F228" s="358"/>
      <c r="G228" s="358"/>
      <c r="H228" s="359"/>
      <c r="I228" s="419" t="s">
        <v>131</v>
      </c>
      <c r="N228" s="36"/>
    </row>
    <row r="229" spans="2:14" x14ac:dyDescent="0.2">
      <c r="B229" s="360" t="s">
        <v>264</v>
      </c>
      <c r="C229" s="361"/>
      <c r="D229" s="361"/>
      <c r="E229" s="361"/>
      <c r="F229" s="361"/>
      <c r="G229" s="361"/>
      <c r="H229" s="362"/>
      <c r="I229" s="419"/>
      <c r="N229" s="36"/>
    </row>
    <row r="230" spans="2:14" ht="15" x14ac:dyDescent="0.2">
      <c r="B230" s="357" t="s">
        <v>266</v>
      </c>
      <c r="C230" s="358"/>
      <c r="D230" s="388" t="s">
        <v>281</v>
      </c>
      <c r="E230" s="388"/>
      <c r="F230" s="320"/>
      <c r="G230" s="320"/>
      <c r="H230" s="320"/>
      <c r="I230" s="419" t="s">
        <v>131</v>
      </c>
      <c r="N230" s="36"/>
    </row>
    <row r="231" spans="2:14" ht="13.35" customHeight="1" x14ac:dyDescent="0.2">
      <c r="B231" s="360" t="s">
        <v>267</v>
      </c>
      <c r="C231" s="386"/>
      <c r="D231" s="387" t="s">
        <v>280</v>
      </c>
      <c r="E231" s="387"/>
      <c r="F231" s="320"/>
      <c r="G231" s="320"/>
      <c r="H231" s="320"/>
      <c r="I231" s="419"/>
      <c r="N231" s="36"/>
    </row>
    <row r="232" spans="2:14" ht="15" x14ac:dyDescent="0.2">
      <c r="B232" s="314" t="s">
        <v>262</v>
      </c>
      <c r="C232" s="358"/>
      <c r="D232" s="358"/>
      <c r="E232" s="358"/>
      <c r="F232" s="358"/>
      <c r="G232" s="358"/>
      <c r="H232" s="359"/>
      <c r="I232" s="419" t="s">
        <v>131</v>
      </c>
      <c r="N232" s="36"/>
    </row>
    <row r="233" spans="2:14" x14ac:dyDescent="0.2">
      <c r="B233" s="318" t="s">
        <v>268</v>
      </c>
      <c r="C233" s="361"/>
      <c r="D233" s="361"/>
      <c r="E233" s="361"/>
      <c r="F233" s="361"/>
      <c r="G233" s="361"/>
      <c r="H233" s="362"/>
      <c r="I233" s="419"/>
      <c r="N233" s="36"/>
    </row>
    <row r="234" spans="2:14" ht="15" x14ac:dyDescent="0.2">
      <c r="B234" s="357" t="s">
        <v>269</v>
      </c>
      <c r="C234" s="358"/>
      <c r="D234" s="358"/>
      <c r="E234" s="358"/>
      <c r="F234" s="358"/>
      <c r="G234" s="358"/>
      <c r="H234" s="359"/>
      <c r="I234" s="400" t="s">
        <v>131</v>
      </c>
      <c r="N234" s="36"/>
    </row>
    <row r="235" spans="2:14" x14ac:dyDescent="0.2">
      <c r="B235" s="360" t="s">
        <v>263</v>
      </c>
      <c r="C235" s="361"/>
      <c r="D235" s="361"/>
      <c r="E235" s="361"/>
      <c r="F235" s="361"/>
      <c r="G235" s="361"/>
      <c r="H235" s="362"/>
      <c r="I235" s="401"/>
      <c r="N235" s="36"/>
    </row>
    <row r="236" spans="2:14" ht="15" x14ac:dyDescent="0.2">
      <c r="B236" s="331" t="s">
        <v>333</v>
      </c>
      <c r="C236" s="331"/>
      <c r="D236" s="331"/>
      <c r="E236" s="331"/>
      <c r="F236" s="331"/>
      <c r="G236" s="331"/>
      <c r="H236" s="331"/>
      <c r="I236" s="331"/>
      <c r="N236" s="36"/>
    </row>
    <row r="237" spans="2:14" ht="19.899999999999999" customHeight="1" x14ac:dyDescent="0.2">
      <c r="B237" s="640" t="s">
        <v>334</v>
      </c>
      <c r="C237" s="641"/>
      <c r="D237" s="206" t="s">
        <v>336</v>
      </c>
      <c r="E237" s="642" t="s">
        <v>337</v>
      </c>
      <c r="F237" s="642"/>
      <c r="G237" s="288"/>
      <c r="H237" s="286" t="s">
        <v>862</v>
      </c>
      <c r="I237" s="636" t="s">
        <v>886</v>
      </c>
      <c r="N237" s="36"/>
    </row>
    <row r="238" spans="2:14" ht="15" customHeight="1" x14ac:dyDescent="0.2">
      <c r="B238" s="643" t="s">
        <v>331</v>
      </c>
      <c r="C238" s="289"/>
      <c r="D238" s="119" t="s">
        <v>332</v>
      </c>
      <c r="E238" s="644" t="s">
        <v>335</v>
      </c>
      <c r="F238" s="644"/>
      <c r="G238" s="289"/>
      <c r="H238" s="287" t="s">
        <v>861</v>
      </c>
      <c r="I238" s="637"/>
      <c r="N238" s="36"/>
    </row>
    <row r="239" spans="2:14" ht="12.75" customHeight="1" x14ac:dyDescent="0.2">
      <c r="B239" s="638" t="s">
        <v>131</v>
      </c>
      <c r="C239" s="639"/>
      <c r="D239" s="244" t="s">
        <v>131</v>
      </c>
      <c r="E239" s="639" t="s">
        <v>131</v>
      </c>
      <c r="F239" s="639"/>
      <c r="G239" s="244" t="s">
        <v>131</v>
      </c>
      <c r="H239" s="244" t="s">
        <v>131</v>
      </c>
      <c r="I239" s="244" t="s">
        <v>338</v>
      </c>
      <c r="N239" s="36"/>
    </row>
    <row r="240" spans="2:14" ht="5.0999999999999996" customHeight="1" thickBot="1" x14ac:dyDescent="0.25">
      <c r="B240" s="36"/>
      <c r="I240" s="28"/>
      <c r="N240" s="36"/>
    </row>
    <row r="241" spans="1:137" ht="18.75" thickBot="1" x14ac:dyDescent="0.25">
      <c r="B241" s="165" t="s">
        <v>325</v>
      </c>
      <c r="C241" s="150"/>
      <c r="D241" s="150"/>
      <c r="E241" s="150"/>
      <c r="F241" s="150"/>
      <c r="G241" s="150"/>
      <c r="H241" s="150"/>
      <c r="I241" s="182"/>
      <c r="N241" s="36"/>
    </row>
    <row r="242" spans="1:137" ht="15" x14ac:dyDescent="0.2">
      <c r="B242" s="351" t="s">
        <v>284</v>
      </c>
      <c r="C242" s="352"/>
      <c r="D242" s="355" t="s">
        <v>131</v>
      </c>
      <c r="E242" s="352" t="s">
        <v>61</v>
      </c>
      <c r="F242" s="352"/>
      <c r="G242" s="355" t="s">
        <v>131</v>
      </c>
      <c r="H242" s="249" t="s">
        <v>306</v>
      </c>
      <c r="I242" s="355" t="s">
        <v>131</v>
      </c>
      <c r="N242" s="36"/>
    </row>
    <row r="243" spans="1:137" x14ac:dyDescent="0.2">
      <c r="B243" s="316" t="s">
        <v>285</v>
      </c>
      <c r="C243" s="317"/>
      <c r="D243" s="313"/>
      <c r="E243" s="317" t="s">
        <v>62</v>
      </c>
      <c r="F243" s="317"/>
      <c r="G243" s="313"/>
      <c r="H243" s="250" t="s">
        <v>305</v>
      </c>
      <c r="I243" s="313"/>
      <c r="N243" s="36"/>
    </row>
    <row r="244" spans="1:137" ht="15" x14ac:dyDescent="0.2">
      <c r="B244" s="311" t="s">
        <v>63</v>
      </c>
      <c r="C244" s="312"/>
      <c r="D244" s="313" t="s">
        <v>131</v>
      </c>
      <c r="E244" s="312" t="s">
        <v>64</v>
      </c>
      <c r="F244" s="312"/>
      <c r="G244" s="313" t="s">
        <v>131</v>
      </c>
      <c r="H244" s="251" t="s">
        <v>65</v>
      </c>
      <c r="I244" s="313" t="s">
        <v>131</v>
      </c>
      <c r="N244" s="36"/>
    </row>
    <row r="245" spans="1:137" x14ac:dyDescent="0.2">
      <c r="B245" s="316" t="s">
        <v>286</v>
      </c>
      <c r="C245" s="317"/>
      <c r="D245" s="313"/>
      <c r="E245" s="356" t="s">
        <v>287</v>
      </c>
      <c r="F245" s="317"/>
      <c r="G245" s="313"/>
      <c r="H245" s="252" t="s">
        <v>66</v>
      </c>
      <c r="I245" s="313"/>
      <c r="N245" s="36"/>
    </row>
    <row r="246" spans="1:137" ht="15" x14ac:dyDescent="0.2">
      <c r="B246" s="311" t="s">
        <v>67</v>
      </c>
      <c r="C246" s="312"/>
      <c r="D246" s="313" t="s">
        <v>131</v>
      </c>
      <c r="E246" s="312" t="s">
        <v>69</v>
      </c>
      <c r="F246" s="312"/>
      <c r="G246" s="313" t="s">
        <v>131</v>
      </c>
      <c r="H246" s="251" t="s">
        <v>282</v>
      </c>
      <c r="I246" s="313" t="s">
        <v>131</v>
      </c>
      <c r="N246" s="36"/>
    </row>
    <row r="247" spans="1:137" x14ac:dyDescent="0.2">
      <c r="B247" s="329" t="s">
        <v>68</v>
      </c>
      <c r="C247" s="317"/>
      <c r="D247" s="313"/>
      <c r="E247" s="317" t="s">
        <v>70</v>
      </c>
      <c r="F247" s="317"/>
      <c r="G247" s="313"/>
      <c r="H247" s="250" t="s">
        <v>283</v>
      </c>
      <c r="I247" s="313"/>
      <c r="N247" s="36"/>
    </row>
    <row r="248" spans="1:137" ht="15" x14ac:dyDescent="0.2">
      <c r="B248" s="311" t="s">
        <v>308</v>
      </c>
      <c r="C248" s="312"/>
      <c r="D248" s="313" t="s">
        <v>131</v>
      </c>
      <c r="E248" s="314" t="s">
        <v>867</v>
      </c>
      <c r="F248" s="315"/>
      <c r="G248" s="313" t="s">
        <v>131</v>
      </c>
      <c r="H248" s="191"/>
      <c r="I248" s="313" t="s">
        <v>131</v>
      </c>
      <c r="N248" s="36"/>
    </row>
    <row r="249" spans="1:137" x14ac:dyDescent="0.2">
      <c r="B249" s="316" t="s">
        <v>307</v>
      </c>
      <c r="C249" s="317"/>
      <c r="D249" s="313"/>
      <c r="E249" s="318" t="s">
        <v>866</v>
      </c>
      <c r="F249" s="319"/>
      <c r="G249" s="313"/>
      <c r="H249" s="192"/>
      <c r="I249" s="313"/>
      <c r="N249" s="36"/>
    </row>
    <row r="250" spans="1:137" ht="13.5" thickBot="1" x14ac:dyDescent="0.25">
      <c r="B250" s="51"/>
      <c r="C250" s="95"/>
      <c r="D250" s="95"/>
      <c r="E250" s="95"/>
      <c r="F250" s="95"/>
      <c r="G250" s="95"/>
      <c r="H250" s="95"/>
      <c r="I250" s="28"/>
      <c r="N250" s="36"/>
    </row>
    <row r="251" spans="1:137" ht="18.75" thickBot="1" x14ac:dyDescent="0.25">
      <c r="B251" s="120" t="s">
        <v>890</v>
      </c>
      <c r="C251" s="105"/>
      <c r="D251" s="105"/>
      <c r="E251" s="105"/>
      <c r="F251" s="105"/>
      <c r="G251" s="90"/>
      <c r="H251" s="90"/>
      <c r="I251" s="91"/>
      <c r="N251" s="36"/>
    </row>
    <row r="252" spans="1:137" ht="17.25" thickTop="1" thickBot="1" x14ac:dyDescent="0.25">
      <c r="B252" s="51"/>
      <c r="C252" s="95"/>
      <c r="D252" s="95"/>
      <c r="E252" s="95"/>
      <c r="F252" s="95"/>
      <c r="G252" s="95"/>
      <c r="H252" s="95"/>
      <c r="I252" s="28"/>
      <c r="N252" s="36"/>
      <c r="P252" s="96"/>
    </row>
    <row r="253" spans="1:137" s="106" customFormat="1" ht="19.5" customHeight="1" thickBot="1" x14ac:dyDescent="0.25">
      <c r="A253" s="27"/>
      <c r="B253" s="37" t="s">
        <v>103</v>
      </c>
      <c r="C253" s="37"/>
      <c r="D253" s="37"/>
      <c r="E253" s="37"/>
      <c r="F253" s="37"/>
      <c r="G253" s="37"/>
      <c r="H253" s="37"/>
      <c r="I253" s="37"/>
      <c r="N253" s="107"/>
      <c r="O253" s="108"/>
      <c r="P253" s="109"/>
      <c r="Q253" s="109"/>
      <c r="R253" s="109"/>
      <c r="S253" s="109"/>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10"/>
      <c r="BV253" s="110"/>
      <c r="BW253" s="110"/>
      <c r="BX253" s="110"/>
      <c r="BY253" s="110"/>
      <c r="BZ253" s="110"/>
      <c r="CA253" s="110"/>
      <c r="CB253" s="110"/>
      <c r="CC253" s="110"/>
      <c r="CD253" s="110"/>
      <c r="CE253" s="110"/>
      <c r="CF253" s="110"/>
      <c r="CG253" s="110"/>
      <c r="CH253" s="110"/>
      <c r="CI253" s="110"/>
      <c r="CJ253" s="110"/>
      <c r="CK253" s="110"/>
      <c r="CL253" s="110"/>
      <c r="CM253" s="110"/>
      <c r="CN253" s="110"/>
      <c r="CO253" s="110"/>
      <c r="CP253" s="110"/>
      <c r="CQ253" s="110"/>
      <c r="CR253" s="110"/>
      <c r="CS253" s="110"/>
      <c r="CT253" s="110"/>
      <c r="CU253" s="110"/>
      <c r="CV253" s="110"/>
      <c r="CW253" s="110"/>
      <c r="CX253" s="110"/>
      <c r="CY253" s="110"/>
      <c r="CZ253" s="110"/>
      <c r="DA253" s="110"/>
      <c r="DB253" s="110"/>
      <c r="DC253" s="110"/>
      <c r="DD253" s="110"/>
      <c r="DE253" s="110"/>
      <c r="DF253" s="110"/>
      <c r="DG253" s="110"/>
      <c r="DH253" s="110"/>
      <c r="DI253" s="110"/>
      <c r="DJ253" s="110"/>
      <c r="DK253" s="110"/>
      <c r="DL253" s="110"/>
      <c r="DM253" s="110"/>
      <c r="DN253" s="110"/>
      <c r="DO253" s="110"/>
      <c r="DP253" s="110"/>
      <c r="DQ253" s="110"/>
      <c r="DR253" s="110"/>
      <c r="DS253" s="110"/>
      <c r="DT253" s="110"/>
      <c r="DU253" s="110"/>
      <c r="DV253" s="110"/>
      <c r="DW253" s="110"/>
      <c r="DX253" s="110"/>
      <c r="DY253" s="110"/>
      <c r="DZ253" s="110"/>
      <c r="EA253" s="110"/>
      <c r="EB253" s="110"/>
      <c r="EC253" s="110"/>
      <c r="ED253" s="110"/>
      <c r="EE253" s="110"/>
      <c r="EF253" s="110"/>
      <c r="EG253" s="110"/>
    </row>
    <row r="254" spans="1:137" ht="26.25" thickTop="1" x14ac:dyDescent="0.2">
      <c r="B254" s="111"/>
      <c r="C254" s="112"/>
      <c r="D254" s="202" t="s">
        <v>90</v>
      </c>
      <c r="E254" s="202" t="s">
        <v>91</v>
      </c>
      <c r="F254" s="202" t="s">
        <v>92</v>
      </c>
      <c r="G254" s="202" t="s">
        <v>289</v>
      </c>
      <c r="H254" s="5"/>
      <c r="I254" s="203" t="s">
        <v>317</v>
      </c>
      <c r="N254" s="36"/>
    </row>
    <row r="255" spans="1:137" s="6" customFormat="1" ht="16.149999999999999" customHeight="1" x14ac:dyDescent="0.2">
      <c r="A255" s="27"/>
      <c r="B255" s="7" t="s">
        <v>288</v>
      </c>
      <c r="C255" s="8"/>
      <c r="D255" s="8"/>
      <c r="E255" s="8"/>
      <c r="F255" s="8"/>
      <c r="G255" s="8"/>
      <c r="H255" s="8"/>
      <c r="I255" s="23"/>
      <c r="N255" s="9"/>
    </row>
    <row r="256" spans="1:137" s="6" customFormat="1" ht="15.75" customHeight="1" x14ac:dyDescent="0.2">
      <c r="B256" s="51" t="s">
        <v>110</v>
      </c>
      <c r="C256" s="8"/>
      <c r="D256" s="245"/>
      <c r="E256" s="245"/>
      <c r="F256" s="245"/>
      <c r="G256" s="245"/>
      <c r="H256" s="8"/>
      <c r="I256" s="18" t="str">
        <f>IF(OR(Y256=0.1),"SCHLECHT!",IF(OR(Y256=2.1),"UNGENÜGEND!",IF(OR(Y256=4.1),"GENÜGEND!",IF(OR(Y256=0),"mit X bewerten",IF(OR(Y256=6.2,Y256=8.2,Y256=10.2,Y256=4.2,Y256=2.2,Y256=6.3,Y256=12.4,Y256=10.3,Y256=12.3),"Eingabe unzulässig!",IF(OR(Y256=6.1),"GUT!",))))))</f>
        <v>mit X bewerten</v>
      </c>
      <c r="N256" s="16" t="str">
        <f>IF(I256="Gut!","50",IF(I256="Genügend!","90",IF(I256="Ungenügend!","200",IF(I256="Schlecht!","400",""))))</f>
        <v/>
      </c>
      <c r="P256" s="8"/>
      <c r="Q256" s="8"/>
      <c r="R256" s="8"/>
      <c r="S256" s="8"/>
      <c r="U256" s="15">
        <f>IF(D256="x",6.1,0)</f>
        <v>0</v>
      </c>
      <c r="V256" s="15">
        <f>IF(E256="x","4,1",0)</f>
        <v>0</v>
      </c>
      <c r="W256" s="15">
        <f>IF(F256="x","2,1",0)</f>
        <v>0</v>
      </c>
      <c r="X256" s="15">
        <f>IF(G256="x","0,1",0)</f>
        <v>0</v>
      </c>
      <c r="Y256" s="17">
        <f>U256+V256+W256+X256</f>
        <v>0</v>
      </c>
    </row>
    <row r="257" spans="2:32" s="6" customFormat="1" ht="25.5" customHeight="1" x14ac:dyDescent="0.2">
      <c r="B257" s="7" t="s">
        <v>348</v>
      </c>
      <c r="C257" s="8"/>
      <c r="D257" s="8"/>
      <c r="E257" s="8"/>
      <c r="F257" s="8"/>
      <c r="G257" s="8"/>
      <c r="H257" s="8"/>
      <c r="I257" s="23"/>
      <c r="N257" s="22"/>
      <c r="Q257" s="21"/>
      <c r="R257" s="21"/>
    </row>
    <row r="258" spans="2:32" s="6" customFormat="1" ht="18" customHeight="1" x14ac:dyDescent="0.2">
      <c r="B258" s="124" t="s">
        <v>881</v>
      </c>
      <c r="C258" s="8"/>
      <c r="D258" s="245"/>
      <c r="E258" s="245"/>
      <c r="F258" s="245"/>
      <c r="G258" s="245"/>
      <c r="H258" s="8"/>
      <c r="I258" s="18" t="str">
        <f>IF(OR(Y258=0.1),"SCHLECHT!",IF(OR(Y258=2.1),"UNGENÜGEND!",IF(OR(Y258=4.1),"GENÜGEND!",IF(OR(Y258=0),"mit X bewerten",IF(OR(Y258=6.2,Y258=8.2,Y258=10.2,Y258=4.2,Y258=2.2,Y258=6.3,Y258=12.4,Y258=10.3,Y258=12.3),"Eingabe unzulässig!",IF(OR(Y258=6.1),"GUT!",))))))</f>
        <v>mit X bewerten</v>
      </c>
      <c r="N258" s="16" t="str">
        <f>IF(I258="Gut!","50",IF(I258="Genügend!","90",IF(I258="Ungenügend!","200",IF(I258="Schlecht!","400",""))))</f>
        <v/>
      </c>
      <c r="U258" s="15">
        <f>IF(D258="x",6.1,0)</f>
        <v>0</v>
      </c>
      <c r="V258" s="15">
        <f>IF(E258="x","4,1",0)</f>
        <v>0</v>
      </c>
      <c r="W258" s="15">
        <f>IF(F258="x","2,1",0)</f>
        <v>0</v>
      </c>
      <c r="X258" s="15">
        <f>IF(G258="x","0,1",0)</f>
        <v>0</v>
      </c>
      <c r="Y258" s="17">
        <f>U258+V258+W258+X258</f>
        <v>0</v>
      </c>
    </row>
    <row r="259" spans="2:32" s="6" customFormat="1" ht="16.149999999999999" customHeight="1" x14ac:dyDescent="0.2">
      <c r="B259" s="7" t="s">
        <v>882</v>
      </c>
      <c r="C259" s="8"/>
      <c r="D259" s="8"/>
      <c r="E259" s="8"/>
      <c r="F259" s="8"/>
      <c r="G259" s="8"/>
      <c r="H259" s="8"/>
      <c r="I259" s="23"/>
      <c r="N259" s="22">
        <v>50</v>
      </c>
    </row>
    <row r="260" spans="2:32" s="6" customFormat="1" ht="16.149999999999999" customHeight="1" x14ac:dyDescent="0.2">
      <c r="B260" s="51" t="s">
        <v>111</v>
      </c>
      <c r="C260" s="8"/>
      <c r="D260" s="245"/>
      <c r="E260" s="245"/>
      <c r="F260" s="245"/>
      <c r="G260" s="245"/>
      <c r="H260" s="8"/>
      <c r="I260" s="18" t="str">
        <f>IF(OR(Y260=0.1),"SCHLECHT!",IF(OR(Y260=2.1),"UNGENÜGEND!",IF(OR(Y260=4.1),"GENÜGEND!",IF(OR(Y260=0),"mit X bewerten",IF(OR(Y260=6.2,Y260=8.2,Y260=10.2,Y260=4.2,Y260=2.2,Y260=6.3,Y260=12.4,Y260=10.3,Y260=12.3),"Eingabe unzulässig!",IF(OR(Y260=6.1),"GUT!",))))))</f>
        <v>mit X bewerten</v>
      </c>
      <c r="N260" s="16" t="str">
        <f>IF(I260="Gut!","50",IF(I260="Genügend!","90",IF(I260="Ungenügend!","200",IF(I260="Schlecht!","400",""))))</f>
        <v/>
      </c>
      <c r="U260" s="15">
        <f>IF(D260="x",6.1,0)</f>
        <v>0</v>
      </c>
      <c r="V260" s="15">
        <f>IF(E260="x","4,1",0)</f>
        <v>0</v>
      </c>
      <c r="W260" s="15">
        <f>IF(F260="x","2,1",0)</f>
        <v>0</v>
      </c>
      <c r="X260" s="15">
        <f>IF(G260="x","0,1",0)</f>
        <v>0</v>
      </c>
      <c r="Y260" s="17">
        <f>U260+V260+W260+X260</f>
        <v>0</v>
      </c>
    </row>
    <row r="261" spans="2:32" s="6" customFormat="1" ht="16.149999999999999" customHeight="1" x14ac:dyDescent="0.2">
      <c r="B261" s="7" t="s">
        <v>97</v>
      </c>
      <c r="C261" s="8"/>
      <c r="D261" s="8"/>
      <c r="E261" s="8"/>
      <c r="F261" s="8"/>
      <c r="G261" s="8"/>
      <c r="H261" s="8"/>
      <c r="I261" s="23"/>
      <c r="N261" s="22">
        <v>50</v>
      </c>
      <c r="AF261" s="6" t="str">
        <f>IF(OR(Y44=0.1),"SCHLECHT!",IF(OR(Y44=2.1),"UNGENÜGEND!",IF(OR(Y44=4.1),"GENÜGEND!",IF(OR(Y44=0),"mit X bewerten",IF(OR(Y44=6.2,Y44=8.2,Y44=10.2,Y44=4.2,Y44=2.2,Y44=6.3,Y44=12.4,Y44=10.3,Y44=12.3),"Eingabe unzulässig!",IF(OR(Y44=6.1),"GUT!",))))))</f>
        <v>mit X bewerten</v>
      </c>
    </row>
    <row r="262" spans="2:32" s="6" customFormat="1" ht="16.149999999999999" customHeight="1" thickBot="1" x14ac:dyDescent="0.25">
      <c r="B262" s="51" t="s">
        <v>112</v>
      </c>
      <c r="C262" s="8"/>
      <c r="D262" s="245"/>
      <c r="E262" s="245"/>
      <c r="F262" s="245"/>
      <c r="G262" s="245"/>
      <c r="H262" s="8"/>
      <c r="I262" s="18" t="str">
        <f>IF(OR(Y262=0.1),"SCHLECHT!",IF(OR(Y262=2.1),"UNGENÜGEND!",IF(OR(Y262=4.1),"GENÜGEND!",IF(OR(Y262=0),"mit X bewerten",IF(OR(Y262=6.2,Y262=8.2,Y262=10.2,Y262=4.2,Y262=2.2,Y262=6.3,Y262=12.4,Y262=10.3,Y262=12.3),"Eingabe unzulässig!",IF(OR(Y262=6.1),"GUT!",))))))</f>
        <v>mit X bewerten</v>
      </c>
      <c r="N262" s="16" t="str">
        <f>IF(I262="Gut!","50",IF(I262="Genügend!","90",IF(I262="Ungenügend!","200",IF(I262="Schlecht!","400",""))))</f>
        <v/>
      </c>
      <c r="U262" s="15">
        <f>IF(D262="x",6.1,0)</f>
        <v>0</v>
      </c>
      <c r="V262" s="15">
        <f>IF(E262="x","4,1",0)</f>
        <v>0</v>
      </c>
      <c r="W262" s="15">
        <f>IF(F262="x","2,1",0)</f>
        <v>0</v>
      </c>
      <c r="X262" s="15">
        <f>IF(G262="x","0,1",0)</f>
        <v>0</v>
      </c>
      <c r="Y262" s="17">
        <f>U262+V262+W262+X262</f>
        <v>0</v>
      </c>
    </row>
    <row r="263" spans="2:32" s="6" customFormat="1" ht="16.149999999999999" customHeight="1" thickBot="1" x14ac:dyDescent="0.25">
      <c r="B263" s="10"/>
      <c r="C263" s="8"/>
      <c r="D263" s="8"/>
      <c r="E263" s="8"/>
      <c r="F263" s="8"/>
      <c r="G263" s="8"/>
      <c r="H263" s="113" t="s">
        <v>106</v>
      </c>
      <c r="I263" s="205" t="e">
        <f>IF(AND(N263&gt;=300,N263&lt;=340),"Besonders geeignet!",IF(AND(N263&gt;=301,N263&lt;=540),"Geeignet!",IF(AND(N263&gt;=541,N263&lt;=740),"Problematisch!",IF(AND(N263&gt;=741,N263&lt;=970),"Ungeeignet!",IF(AND(N263&gt;971,N263&lt;=3000),"Kommt nicht in Frage!")))))</f>
        <v>#VALUE!</v>
      </c>
      <c r="N263" s="16" t="e">
        <f>(N256+N258+N259+N260+N261+N262)</f>
        <v>#VALUE!</v>
      </c>
      <c r="U263" s="15"/>
      <c r="V263" s="15"/>
      <c r="W263" s="15"/>
      <c r="X263" s="15"/>
      <c r="Y263" s="15"/>
    </row>
    <row r="264" spans="2:32" s="66" customFormat="1" ht="19.5" thickTop="1" thickBot="1" x14ac:dyDescent="0.25">
      <c r="B264" s="120" t="s">
        <v>346</v>
      </c>
      <c r="C264" s="37"/>
      <c r="D264" s="37"/>
      <c r="E264" s="37"/>
      <c r="F264" s="37"/>
      <c r="G264" s="37"/>
      <c r="H264" s="37"/>
      <c r="I264" s="37"/>
      <c r="N264" s="65"/>
    </row>
    <row r="265" spans="2:32" ht="26.25" thickTop="1" x14ac:dyDescent="0.2">
      <c r="B265" s="111"/>
      <c r="C265" s="112"/>
      <c r="D265" s="200" t="str">
        <f t="shared" ref="D265:G265" si="1">D254</f>
        <v>gut</v>
      </c>
      <c r="E265" s="200" t="str">
        <f t="shared" si="1"/>
        <v>genügend</v>
      </c>
      <c r="F265" s="200" t="str">
        <f t="shared" si="1"/>
        <v>ungenügend</v>
      </c>
      <c r="G265" s="200" t="str">
        <f t="shared" si="1"/>
        <v>Schlecht</v>
      </c>
      <c r="H265" s="5"/>
      <c r="I265" s="203" t="str">
        <f>$I$254</f>
        <v>assessment index
Bewertungsindex</v>
      </c>
      <c r="N265" s="36"/>
    </row>
    <row r="266" spans="2:32" s="6" customFormat="1" ht="16.149999999999999" customHeight="1" x14ac:dyDescent="0.2">
      <c r="B266" s="7" t="s">
        <v>93</v>
      </c>
      <c r="C266" s="8"/>
      <c r="D266" s="8"/>
      <c r="E266" s="8"/>
      <c r="F266" s="8"/>
      <c r="G266" s="8"/>
      <c r="H266" s="8"/>
      <c r="I266" s="23"/>
      <c r="N266" s="9"/>
    </row>
    <row r="267" spans="2:32" s="6" customFormat="1" ht="16.149999999999999" customHeight="1" x14ac:dyDescent="0.2">
      <c r="B267" s="51" t="s">
        <v>113</v>
      </c>
      <c r="C267" s="8"/>
      <c r="D267" s="245"/>
      <c r="E267" s="245"/>
      <c r="F267" s="245"/>
      <c r="G267" s="245"/>
      <c r="H267" s="2"/>
      <c r="I267" s="18" t="str">
        <f>IF(OR(Y267=0.1),"SCHLECHT!",IF(OR(Y267=2.1),"UNGENÜGEND!",IF(OR(Y267=4.1),"GENÜGEND!",IF(OR(Y267=0),"mit X bewerten",IF(OR(Y267=6.2,Y267=8.2,Y267=10.2,Y267=4.2,Y267=2.2,Y267=6.3,Y267=12.4,Y267=10.3,Y267=12.3),"Eingabe unzulässig!",IF(OR(Y267=6.1),"GUT!",))))))</f>
        <v>mit X bewerten</v>
      </c>
      <c r="J267" s="11"/>
      <c r="N267" s="16" t="str">
        <f>IF(I267="Gut!","50",IF(I267="Genügend!","90",IF(I267="Ungenügend!","200",IF(I267="Schlecht!","400",""))))</f>
        <v/>
      </c>
      <c r="U267" s="15">
        <f>IF(D267="x",6.1,0)</f>
        <v>0</v>
      </c>
      <c r="V267" s="15">
        <f>IF(E267="x","4,1",0)</f>
        <v>0</v>
      </c>
      <c r="W267" s="15">
        <f>IF(F267="x","2,1",0)</f>
        <v>0</v>
      </c>
      <c r="X267" s="15">
        <f>IF(G267="x","0,1",0)</f>
        <v>0</v>
      </c>
      <c r="Y267" s="17">
        <f>U267+V267+W267+X267</f>
        <v>0</v>
      </c>
    </row>
    <row r="268" spans="2:32" s="6" customFormat="1" ht="16.149999999999999" customHeight="1" x14ac:dyDescent="0.2">
      <c r="B268" s="7" t="s">
        <v>105</v>
      </c>
      <c r="C268" s="8"/>
      <c r="D268" s="246"/>
      <c r="E268" s="246"/>
      <c r="F268" s="246"/>
      <c r="G268" s="246"/>
      <c r="H268" s="1"/>
      <c r="I268" s="19"/>
      <c r="J268" s="12"/>
      <c r="N268" s="9"/>
      <c r="U268" s="15"/>
      <c r="V268" s="15"/>
      <c r="W268" s="15"/>
      <c r="X268" s="15"/>
      <c r="Y268" s="17"/>
    </row>
    <row r="269" spans="2:32" s="6" customFormat="1" ht="15.75" customHeight="1" x14ac:dyDescent="0.2">
      <c r="B269" s="327" t="s">
        <v>329</v>
      </c>
      <c r="C269" s="328"/>
      <c r="D269" s="245"/>
      <c r="E269" s="245"/>
      <c r="F269" s="245"/>
      <c r="G269" s="245"/>
      <c r="H269" s="1"/>
      <c r="I269" s="18" t="str">
        <f>IF(OR(Y269=0.1),"SCHLECHT!",IF(OR(Y269=2.1),"UNGENÜGEND!",IF(OR(Y269=4.1),"GENÜGEND!",IF(OR(Y269=0),"mit X bewerten",IF(OR(Y269=6.2,Y269=8.2,Y269=10.2,Y269=4.2,Y269=2.2,Y269=6.3,Y269=12.4,Y269=10.3,Y269=12.3),"Eingabe unzulässig!",IF(OR(Y269=6.1),"GUT!",))))))</f>
        <v>mit X bewerten</v>
      </c>
      <c r="J269" s="12"/>
      <c r="N269" s="16" t="str">
        <f>IF(I269="Gut!","50",IF(I269="Genügend!","90",IF(I269="Ungenügend!","200",IF(I269="Schlecht!","400",""))))</f>
        <v/>
      </c>
      <c r="U269" s="15">
        <f>IF(D269="x",6.1,0)</f>
        <v>0</v>
      </c>
      <c r="V269" s="15">
        <f>IF(E269="x","4,1",0)</f>
        <v>0</v>
      </c>
      <c r="W269" s="15">
        <f>IF(F269="x","2,1",0)</f>
        <v>0</v>
      </c>
      <c r="X269" s="15">
        <f>IF(G269="x","0,1",0)</f>
        <v>0</v>
      </c>
      <c r="Y269" s="17">
        <f>U269+V269+W269+X269</f>
        <v>0</v>
      </c>
    </row>
    <row r="270" spans="2:32" s="6" customFormat="1" ht="16.149999999999999" customHeight="1" x14ac:dyDescent="0.2">
      <c r="B270" s="7" t="s">
        <v>88</v>
      </c>
      <c r="C270" s="8"/>
      <c r="D270" s="246"/>
      <c r="E270" s="246"/>
      <c r="F270" s="246"/>
      <c r="G270" s="246"/>
      <c r="H270" s="3"/>
      <c r="I270" s="19"/>
      <c r="N270" s="9">
        <v>50</v>
      </c>
      <c r="U270" s="15"/>
      <c r="V270" s="15"/>
      <c r="W270" s="15"/>
      <c r="X270" s="15"/>
      <c r="Y270" s="17"/>
      <c r="AF270" s="6" t="e">
        <f>IF(OR(#REF!=0.1),"SCHLECHT!",IF(OR(#REF!=2.1),"UNGENÜGEND!",IF(OR(#REF!=4.1),"GENÜGEND!",IF(OR(#REF!=0),"mit X bewerten",IF(OR(#REF!=6.2,#REF!=8.2,#REF!=10.2,#REF!=4.2,#REF!=2.2,#REF!=6.3,#REF!=12.4,#REF!=10.3,#REF!=12.3),"Eingabe unzulässig!",IF(OR(#REF!=6.1),"GUT!",))))))</f>
        <v>#REF!</v>
      </c>
    </row>
    <row r="271" spans="2:32" s="6" customFormat="1" ht="16.149999999999999" customHeight="1" x14ac:dyDescent="0.2">
      <c r="B271" s="124" t="s">
        <v>330</v>
      </c>
      <c r="C271" s="8"/>
      <c r="D271" s="245"/>
      <c r="E271" s="245"/>
      <c r="F271" s="245"/>
      <c r="G271" s="245"/>
      <c r="H271" s="3"/>
      <c r="I271" s="18" t="str">
        <f>IF(OR(Y271=0.1),"SCHLECHT!",IF(OR(Y271=2.1),"UNGENÜGEND!",IF(OR(Y271=4.1),"GENÜGEND!",IF(OR(Y271=0),"mit X bewerten",IF(OR(Y271=6.2,Y271=8.2,Y271=10.2,Y271=4.2,Y271=2.2,Y271=6.3,Y271=12.4,Y271=10.3,Y271=12.3),"Eingabe unzulässig!",IF(OR(Y271=6.1),"GUT!",))))))</f>
        <v>mit X bewerten</v>
      </c>
      <c r="J271" s="4"/>
      <c r="N271" s="16" t="str">
        <f>IF(I271="Gut!","50",IF(I271="Genügend!","90",IF(I271="Ungenügend!","200",IF(I271="Schlecht!","400",""))))</f>
        <v/>
      </c>
      <c r="U271" s="15">
        <f>IF(D271="x",6.1,0)</f>
        <v>0</v>
      </c>
      <c r="V271" s="15">
        <f>IF(E271="x","4,1",0)</f>
        <v>0</v>
      </c>
      <c r="W271" s="15">
        <f>IF(F271="x","2,1",0)</f>
        <v>0</v>
      </c>
      <c r="X271" s="15">
        <f>IF(G271="x","0,1",0)</f>
        <v>0</v>
      </c>
      <c r="Y271" s="17">
        <f>U271+V271+W271+X271</f>
        <v>0</v>
      </c>
    </row>
    <row r="272" spans="2:32" s="6" customFormat="1" ht="16.149999999999999" customHeight="1" x14ac:dyDescent="0.2">
      <c r="B272" s="7" t="s">
        <v>89</v>
      </c>
      <c r="C272" s="8"/>
      <c r="D272" s="246"/>
      <c r="E272" s="246"/>
      <c r="F272" s="246"/>
      <c r="G272" s="246"/>
      <c r="H272" s="8"/>
      <c r="I272" s="19"/>
      <c r="N272" s="9">
        <v>50</v>
      </c>
      <c r="U272" s="15"/>
      <c r="V272" s="15"/>
      <c r="W272" s="15"/>
      <c r="X272" s="15"/>
      <c r="Y272" s="17"/>
    </row>
    <row r="273" spans="2:25" s="6" customFormat="1" ht="16.149999999999999" customHeight="1" thickBot="1" x14ac:dyDescent="0.25">
      <c r="B273" s="51" t="s">
        <v>114</v>
      </c>
      <c r="C273" s="8"/>
      <c r="D273" s="245"/>
      <c r="E273" s="245"/>
      <c r="F273" s="245"/>
      <c r="G273" s="245"/>
      <c r="H273" s="8"/>
      <c r="I273" s="18" t="str">
        <f>IF(OR(Y273=0.1),"SCHLECHT!",IF(OR(Y273=2.1),"UNGENÜGEND!",IF(OR(Y273=4.1),"GENÜGEND!",IF(OR(Y273=0),"mit X bewerten",IF(OR(Y273=6.2,Y273=8.2,Y273=10.2,Y273=4.2,Y273=2.2,Y273=6.3,Y273=12.4,Y273=10.3,Y273=12.3),"Eingabe unzulässig!",IF(OR(Y273=6.1),"GUT!",))))))</f>
        <v>mit X bewerten</v>
      </c>
      <c r="N273" s="16" t="str">
        <f>IF(I273="Gut!","50",IF(I273="Genügend!","90",IF(I273="Ungenügend!","200",IF(I273="Schlecht!","400",""))))</f>
        <v/>
      </c>
      <c r="U273" s="15">
        <f>IF(D273="x",6.1,0)</f>
        <v>0</v>
      </c>
      <c r="V273" s="15">
        <f>IF(E273="x","4,1",0)</f>
        <v>0</v>
      </c>
      <c r="W273" s="15">
        <f>IF(F273="x","2,1",0)</f>
        <v>0</v>
      </c>
      <c r="X273" s="15">
        <f>IF(G273="x","0,1",0)</f>
        <v>0</v>
      </c>
      <c r="Y273" s="17">
        <f>U273+V273+W273+X273</f>
        <v>0</v>
      </c>
    </row>
    <row r="274" spans="2:25" s="6" customFormat="1" ht="16.149999999999999" customHeight="1" thickBot="1" x14ac:dyDescent="0.25">
      <c r="B274" s="10"/>
      <c r="C274" s="8"/>
      <c r="D274" s="8"/>
      <c r="E274" s="8"/>
      <c r="F274" s="8"/>
      <c r="G274" s="8"/>
      <c r="H274" s="113" t="s">
        <v>108</v>
      </c>
      <c r="I274" s="205" t="e">
        <f>IF(AND(N274&gt;=300,N274&lt;=340),"Besonders geeignet!",IF(AND(N274&gt;=301,N274&lt;=540),"Geeignet!",IF(AND(N274&gt;=541,N274&lt;=740),"Problematisch!",IF(AND(N274&gt;=741,N274&lt;=970),"Ungeeignet!",IF(AND(N274&gt;971,N274&lt;=3000),"Kommt nicht in Frage!")))))</f>
        <v>#VALUE!</v>
      </c>
      <c r="N274" s="16" t="e">
        <f>(N267+N268+N269+N270+N271+N272+N273)</f>
        <v>#VALUE!</v>
      </c>
      <c r="U274" s="15"/>
      <c r="V274" s="15"/>
      <c r="W274" s="15"/>
      <c r="X274" s="15"/>
      <c r="Y274" s="15"/>
    </row>
    <row r="275" spans="2:25" s="66" customFormat="1" ht="19.5" thickTop="1" thickBot="1" x14ac:dyDescent="0.25">
      <c r="B275" s="120" t="s">
        <v>347</v>
      </c>
      <c r="C275" s="37"/>
      <c r="D275" s="37"/>
      <c r="E275" s="37"/>
      <c r="F275" s="37"/>
      <c r="G275" s="37"/>
      <c r="H275" s="37"/>
      <c r="I275" s="37"/>
      <c r="N275" s="65"/>
      <c r="U275" s="15"/>
      <c r="V275" s="15"/>
      <c r="W275" s="15"/>
      <c r="X275" s="15"/>
      <c r="Y275" s="17"/>
    </row>
    <row r="276" spans="2:25" ht="26.25" thickTop="1" x14ac:dyDescent="0.2">
      <c r="B276" s="111"/>
      <c r="C276" s="112"/>
      <c r="D276" s="199" t="str">
        <f t="shared" ref="D276:G276" si="2">D254</f>
        <v>gut</v>
      </c>
      <c r="E276" s="200" t="str">
        <f t="shared" si="2"/>
        <v>genügend</v>
      </c>
      <c r="F276" s="200" t="str">
        <f t="shared" si="2"/>
        <v>ungenügend</v>
      </c>
      <c r="G276" s="201" t="str">
        <f t="shared" si="2"/>
        <v>Schlecht</v>
      </c>
      <c r="H276" s="5"/>
      <c r="I276" s="203" t="str">
        <f>$I$254</f>
        <v>assessment index
Bewertungsindex</v>
      </c>
      <c r="N276" s="36"/>
      <c r="U276" s="15"/>
      <c r="V276" s="15"/>
      <c r="W276" s="15"/>
      <c r="X276" s="15"/>
      <c r="Y276" s="17"/>
    </row>
    <row r="277" spans="2:25" s="6" customFormat="1" ht="16.149999999999999" customHeight="1" x14ac:dyDescent="0.2">
      <c r="B277" s="7" t="s">
        <v>891</v>
      </c>
      <c r="C277" s="8"/>
      <c r="D277" s="8"/>
      <c r="E277" s="8"/>
      <c r="F277" s="8"/>
      <c r="G277" s="8"/>
      <c r="H277" s="8"/>
      <c r="I277" s="23"/>
      <c r="N277" s="9"/>
      <c r="U277" s="15"/>
      <c r="V277" s="15"/>
      <c r="W277" s="15"/>
      <c r="X277" s="15"/>
      <c r="Y277" s="17"/>
    </row>
    <row r="278" spans="2:25" s="6" customFormat="1" ht="16.149999999999999" customHeight="1" x14ac:dyDescent="0.2">
      <c r="B278" s="124" t="s">
        <v>892</v>
      </c>
      <c r="C278" s="8"/>
      <c r="D278" s="245"/>
      <c r="E278" s="245"/>
      <c r="F278" s="245"/>
      <c r="G278" s="245"/>
      <c r="H278" s="8"/>
      <c r="I278" s="18" t="str">
        <f t="shared" ref="I278:I286" si="3">IF(OR(Y278=0.1),"SCHLECHT!",IF(OR(Y278=2.1),"UNGENÜGEND!",IF(OR(Y278=4.1),"GENÜGEND!",IF(OR(Y278=0),"mit X bewerten",IF(OR(Y278=6.2,Y278=8.2,Y278=10.2,Y278=4.2,Y278=2.2,Y278=6.3,Y278=12.4,Y278=10.3,Y278=12.3),"Eingabe unzulässig!",IF(OR(Y278=6.1),"GUT!",))))))</f>
        <v>mit X bewerten</v>
      </c>
      <c r="N278" s="16" t="str">
        <f>IF(I278="Gut!","50",IF(I278="Genügend!","90",IF(I278="Ungenügend!","200",IF(I278="Schlecht!","400",""))))</f>
        <v/>
      </c>
      <c r="U278" s="15">
        <f>IF(D278="x",6.1,0)</f>
        <v>0</v>
      </c>
      <c r="V278" s="15">
        <f>IF(E278="x","4,1",0)</f>
        <v>0</v>
      </c>
      <c r="W278" s="15">
        <f>IF(F278="x","2,1",0)</f>
        <v>0</v>
      </c>
      <c r="X278" s="15">
        <f>IF(G278="x","0,1",0)</f>
        <v>0</v>
      </c>
      <c r="Y278" s="17">
        <f>U278+V278+W278+X278</f>
        <v>0</v>
      </c>
    </row>
    <row r="279" spans="2:25" s="6" customFormat="1" ht="16.149999999999999" customHeight="1" x14ac:dyDescent="0.2">
      <c r="B279" s="7" t="s">
        <v>94</v>
      </c>
      <c r="C279" s="8"/>
      <c r="D279" s="8"/>
      <c r="E279" s="8"/>
      <c r="F279" s="8"/>
      <c r="G279" s="8"/>
      <c r="H279" s="8"/>
      <c r="I279" s="19"/>
      <c r="N279" s="9"/>
      <c r="U279" s="15"/>
      <c r="V279" s="15"/>
      <c r="W279" s="15"/>
      <c r="X279" s="15"/>
      <c r="Y279" s="17"/>
    </row>
    <row r="280" spans="2:25" s="6" customFormat="1" ht="16.149999999999999" customHeight="1" x14ac:dyDescent="0.2">
      <c r="B280" s="124" t="s">
        <v>327</v>
      </c>
      <c r="C280" s="8"/>
      <c r="D280" s="245"/>
      <c r="E280" s="245"/>
      <c r="F280" s="245"/>
      <c r="G280" s="245"/>
      <c r="H280" s="8"/>
      <c r="I280" s="18" t="str">
        <f t="shared" si="3"/>
        <v>mit X bewerten</v>
      </c>
      <c r="N280" s="16" t="str">
        <f>IF(I280="Gut!","50",IF(I280="Genügend!","90",IF(I280="Ungenügend!","200",IF(I280="Schlecht!","400",""))))</f>
        <v/>
      </c>
      <c r="U280" s="15">
        <f>IF(D280="x",6.1,0)</f>
        <v>0</v>
      </c>
      <c r="V280" s="15">
        <f>IF(E280="x","4,1",0)</f>
        <v>0</v>
      </c>
      <c r="W280" s="15">
        <f>IF(F280="x","2,1",0)</f>
        <v>0</v>
      </c>
      <c r="X280" s="15">
        <f>IF(G280="x","0,1",0)</f>
        <v>0</v>
      </c>
      <c r="Y280" s="17">
        <f>U280+V280+W280+X280</f>
        <v>0</v>
      </c>
    </row>
    <row r="281" spans="2:25" s="6" customFormat="1" ht="16.149999999999999" customHeight="1" x14ac:dyDescent="0.2">
      <c r="B281" s="7" t="s">
        <v>328</v>
      </c>
      <c r="C281" s="8"/>
      <c r="D281" s="246"/>
      <c r="E281" s="246"/>
      <c r="F281" s="246"/>
      <c r="G281" s="246"/>
      <c r="H281" s="8"/>
      <c r="I281" s="19"/>
      <c r="N281" s="9"/>
      <c r="U281" s="15"/>
      <c r="V281" s="15"/>
      <c r="W281" s="15"/>
      <c r="X281" s="15"/>
      <c r="Y281" s="17"/>
    </row>
    <row r="282" spans="2:25" s="6" customFormat="1" ht="16.149999999999999" customHeight="1" x14ac:dyDescent="0.2">
      <c r="B282" s="124" t="s">
        <v>293</v>
      </c>
      <c r="C282" s="8"/>
      <c r="D282" s="245"/>
      <c r="E282" s="245"/>
      <c r="F282" s="245"/>
      <c r="G282" s="245"/>
      <c r="H282" s="8"/>
      <c r="I282" s="18" t="str">
        <f t="shared" si="3"/>
        <v>mit X bewerten</v>
      </c>
      <c r="N282" s="16" t="str">
        <f>IF(I282="Gut!","50",IF(I282="Genügend!","90",IF(I282="Ungenügend!","200",IF(I282="Schlecht!","400",""))))</f>
        <v/>
      </c>
      <c r="U282" s="15">
        <f>IF(D282="x",6.1,0)</f>
        <v>0</v>
      </c>
      <c r="V282" s="15">
        <f>IF(E282="x","4,1",0)</f>
        <v>0</v>
      </c>
      <c r="W282" s="15">
        <f>IF(F282="x","2,1",0)</f>
        <v>0</v>
      </c>
      <c r="X282" s="15">
        <f>IF(G282="x","0,1",0)</f>
        <v>0</v>
      </c>
      <c r="Y282" s="17">
        <f>U282+V282+W282+X282</f>
        <v>0</v>
      </c>
    </row>
    <row r="283" spans="2:25" s="6" customFormat="1" ht="16.149999999999999" customHeight="1" x14ac:dyDescent="0.2">
      <c r="B283" s="7" t="s">
        <v>291</v>
      </c>
      <c r="C283" s="8"/>
      <c r="D283" s="246"/>
      <c r="E283" s="246"/>
      <c r="F283" s="246"/>
      <c r="G283" s="246"/>
      <c r="H283" s="8"/>
      <c r="I283" s="19"/>
      <c r="N283" s="9"/>
      <c r="U283" s="15"/>
      <c r="V283" s="15"/>
      <c r="W283" s="15"/>
      <c r="X283" s="15"/>
      <c r="Y283" s="17"/>
    </row>
    <row r="284" spans="2:25" s="6" customFormat="1" ht="16.149999999999999" customHeight="1" x14ac:dyDescent="0.2">
      <c r="B284" s="124" t="s">
        <v>292</v>
      </c>
      <c r="C284" s="8"/>
      <c r="D284" s="245"/>
      <c r="E284" s="245"/>
      <c r="F284" s="245"/>
      <c r="G284" s="245"/>
      <c r="H284" s="8"/>
      <c r="I284" s="18" t="str">
        <f t="shared" si="3"/>
        <v>mit X bewerten</v>
      </c>
      <c r="N284" s="16" t="str">
        <f>IF(I284="Gut!","50",IF(I284="Genügend!","90",IF(I284="Ungenügend!","200",IF(I284="Schlecht!","400",""))))</f>
        <v/>
      </c>
      <c r="U284" s="15">
        <f>IF(D284="x",6.1,0)</f>
        <v>0</v>
      </c>
      <c r="V284" s="15">
        <f>IF(E284="x","4,1",0)</f>
        <v>0</v>
      </c>
      <c r="W284" s="15">
        <f>IF(F284="x","2,1",0)</f>
        <v>0</v>
      </c>
      <c r="X284" s="15">
        <f>IF(G284="x","0,1",0)</f>
        <v>0</v>
      </c>
      <c r="Y284" s="17">
        <f>U284+V284+W284+X284</f>
        <v>0</v>
      </c>
    </row>
    <row r="285" spans="2:25" s="6" customFormat="1" ht="16.149999999999999" customHeight="1" x14ac:dyDescent="0.2">
      <c r="B285" s="7" t="s">
        <v>95</v>
      </c>
      <c r="C285" s="8"/>
      <c r="D285" s="246"/>
      <c r="E285" s="246"/>
      <c r="F285" s="246"/>
      <c r="G285" s="246"/>
      <c r="H285" s="8"/>
      <c r="I285" s="19"/>
      <c r="N285" s="9"/>
      <c r="U285" s="15"/>
      <c r="V285" s="15"/>
      <c r="W285" s="15"/>
      <c r="X285" s="15"/>
      <c r="Y285" s="17"/>
    </row>
    <row r="286" spans="2:25" s="6" customFormat="1" ht="16.149999999999999" customHeight="1" x14ac:dyDescent="0.2">
      <c r="B286" s="51" t="s">
        <v>115</v>
      </c>
      <c r="C286" s="8"/>
      <c r="D286" s="245"/>
      <c r="E286" s="245"/>
      <c r="F286" s="245"/>
      <c r="G286" s="245"/>
      <c r="H286" s="8"/>
      <c r="I286" s="18" t="str">
        <f t="shared" si="3"/>
        <v>mit X bewerten</v>
      </c>
      <c r="N286" s="16" t="str">
        <f>IF(I286="Gut!","50",IF(I286="Genügend!","90",IF(I286="Ungenügend!","200",IF(I286="Schlecht!","400",""))))</f>
        <v/>
      </c>
      <c r="U286" s="15">
        <f>IF(D286="x",6.1,0)</f>
        <v>0</v>
      </c>
      <c r="V286" s="15">
        <f>IF(E286="x","4,1",0)</f>
        <v>0</v>
      </c>
      <c r="W286" s="15">
        <f>IF(F286="x","2,1",0)</f>
        <v>0</v>
      </c>
      <c r="X286" s="15">
        <f>IF(G286="x","0,1",0)</f>
        <v>0</v>
      </c>
      <c r="Y286" s="17">
        <f>U286+V286+W286+X286</f>
        <v>0</v>
      </c>
    </row>
    <row r="287" spans="2:25" s="6" customFormat="1" ht="16.149999999999999" customHeight="1" x14ac:dyDescent="0.2">
      <c r="B287" s="7" t="s">
        <v>96</v>
      </c>
      <c r="C287" s="8"/>
      <c r="D287" s="246"/>
      <c r="E287" s="246"/>
      <c r="F287" s="246"/>
      <c r="G287" s="246"/>
      <c r="H287" s="8"/>
      <c r="I287" s="19"/>
      <c r="N287" s="9"/>
      <c r="P287" s="96"/>
      <c r="U287" s="15"/>
      <c r="V287" s="15"/>
      <c r="W287" s="15"/>
      <c r="X287" s="15"/>
      <c r="Y287" s="17"/>
    </row>
    <row r="288" spans="2:25" s="6" customFormat="1" ht="16.149999999999999" customHeight="1" x14ac:dyDescent="0.2">
      <c r="B288" s="51" t="s">
        <v>117</v>
      </c>
      <c r="C288" s="8"/>
      <c r="D288" s="245"/>
      <c r="E288" s="245"/>
      <c r="F288" s="245"/>
      <c r="G288" s="245"/>
      <c r="I288" s="18" t="str">
        <f>IF(OR(Y288=0.1),"SCHLECHT!",IF(OR(Y288=2.1),"UNGENÜGEND!",IF(OR(Y288=4.1),"GENÜGEND!",IF(OR(Y288=0),"mit X bewerten",IF(OR(Y288=6.2,Y288=8.2,Y288=10.2,Y288=4.2,Y288=2.2,Y288=6.3,Y288=12.4,Y288=10.3,Y288=12.3),"Eingabe unzulässig!",IF(OR(Y288=6.1),"GUT!",))))))</f>
        <v>mit X bewerten</v>
      </c>
      <c r="N288" s="16" t="str">
        <f>IF(I288="Gut!","50",IF(I288="Genügend!","90",IF(I288="Ungenügend!","200",IF(I288="Schlecht!","400",""))))</f>
        <v/>
      </c>
      <c r="U288" s="15">
        <f>IF(D288="x",6.1,0)</f>
        <v>0</v>
      </c>
      <c r="V288" s="15">
        <f>IF(E288="x","4,1",0)</f>
        <v>0</v>
      </c>
      <c r="W288" s="15">
        <f>IF(F288="x","2,1",0)</f>
        <v>0</v>
      </c>
      <c r="X288" s="15">
        <f>IF(G288="x","0,1",0)</f>
        <v>0</v>
      </c>
      <c r="Y288" s="17">
        <f>U288+V288+W288+X288</f>
        <v>0</v>
      </c>
    </row>
    <row r="289" spans="2:32" s="6" customFormat="1" ht="16.149999999999999" customHeight="1" x14ac:dyDescent="0.2">
      <c r="B289" s="7" t="s">
        <v>326</v>
      </c>
      <c r="C289" s="8"/>
      <c r="D289" s="8"/>
      <c r="E289" s="8"/>
      <c r="F289" s="8"/>
      <c r="G289" s="8"/>
      <c r="H289" s="8"/>
      <c r="I289" s="19"/>
      <c r="N289" s="9"/>
      <c r="U289" s="15"/>
      <c r="V289" s="15"/>
      <c r="W289" s="15"/>
      <c r="X289" s="15"/>
      <c r="Y289" s="17"/>
    </row>
    <row r="290" spans="2:32" s="6" customFormat="1" ht="16.149999999999999" customHeight="1" thickBot="1" x14ac:dyDescent="0.25">
      <c r="B290" s="124" t="s">
        <v>290</v>
      </c>
      <c r="C290" s="8"/>
      <c r="D290" s="245"/>
      <c r="E290" s="245"/>
      <c r="F290" s="245"/>
      <c r="G290" s="245"/>
      <c r="H290" s="8"/>
      <c r="I290" s="18" t="str">
        <f>IF(OR(Y290=0.1),"SCHLECHT!",IF(OR(Y290=2.1),"UNGENÜGEND!",IF(OR(Y290=4.1),"GENÜGEND!",IF(OR(Y290=0),"mit X bewerten",IF(OR(Y290=6.2,Y290=8.2,Y290=10.2,Y290=4.2,Y290=2.2,Y290=6.3,Y290=12.4,Y290=10.3,Y290=12.3),"Eingabe unzulässig!",IF(OR(Y290=6.1),"GUT!",))))))</f>
        <v>mit X bewerten</v>
      </c>
      <c r="N290" s="16" t="str">
        <f>IF(I290="Gut!","50",IF(I290="Genügend!","90",IF(I290="Ungenügend!","200",IF(I290="Schlecht!","400",""))))</f>
        <v/>
      </c>
      <c r="U290" s="15">
        <f>IF(D290="x",6.1,0)</f>
        <v>0</v>
      </c>
      <c r="V290" s="15">
        <f>IF(E290="x","4,1",0)</f>
        <v>0</v>
      </c>
      <c r="W290" s="15">
        <f>IF(F290="x","2,1",0)</f>
        <v>0</v>
      </c>
      <c r="X290" s="15">
        <f>IF(G290="x","0,1",0)</f>
        <v>0</v>
      </c>
      <c r="Y290" s="17">
        <f>U290+V290+W290+X290</f>
        <v>0</v>
      </c>
    </row>
    <row r="291" spans="2:32" s="6" customFormat="1" ht="16.149999999999999" customHeight="1" thickBot="1" x14ac:dyDescent="0.25">
      <c r="B291" s="14"/>
      <c r="C291" s="13"/>
      <c r="D291" s="13"/>
      <c r="E291" s="13"/>
      <c r="F291" s="13"/>
      <c r="G291" s="13"/>
      <c r="H291" s="113" t="s">
        <v>109</v>
      </c>
      <c r="I291" s="205" t="e">
        <f>IF(AND(N291&gt;=300,N291&lt;=340),"Besonders geeignet!",IF(AND(N291&gt;=301,N291&lt;=540),"Geeignet!",IF(AND(N291&gt;=541,N291&lt;=740),"Problematisch!",IF(AND(N291&gt;=741,N291&lt;=970),"Ungeeignet!",IF(AND(N291&gt;971,N291&lt;=3000),"Kommt nicht in Frage!")))))</f>
        <v>#VALUE!</v>
      </c>
      <c r="N291" s="16" t="e">
        <f>(N284+N286+N288+N290+N282+N280+N278)-90</f>
        <v>#VALUE!</v>
      </c>
      <c r="U291" s="15"/>
      <c r="V291" s="15"/>
      <c r="W291" s="15"/>
      <c r="X291" s="15"/>
    </row>
    <row r="292" spans="2:32" s="66" customFormat="1" ht="18.75" thickBot="1" x14ac:dyDescent="0.25">
      <c r="B292" s="37" t="s">
        <v>101</v>
      </c>
      <c r="C292" s="37"/>
      <c r="D292" s="37"/>
      <c r="E292" s="37"/>
      <c r="F292" s="37"/>
      <c r="G292" s="37"/>
      <c r="H292" s="37"/>
      <c r="I292" s="37"/>
      <c r="N292" s="65"/>
      <c r="AF292" s="66" t="b">
        <f>IF(AND(J58&gt;=1,J58&lt;=100),"Besonders geeignet!",IF(AND(J58&gt;=101,J58&lt;=180),"Geeignet!",IF(AND(J58&gt;=181,J58&lt;=290),"Problematisch!",IF(AND(J58&gt;=291,J58&lt;=400),"Ungeeignet!",IF(AND(J58&gt;401,J58&lt;=1000),"Kommt nicht in Frage!")))))</f>
        <v>0</v>
      </c>
    </row>
    <row r="293" spans="2:32" ht="27" customHeight="1" thickTop="1" x14ac:dyDescent="0.2">
      <c r="B293" s="51"/>
      <c r="C293" s="193" t="s">
        <v>116</v>
      </c>
      <c r="D293" s="193" t="s">
        <v>118</v>
      </c>
      <c r="E293" s="193" t="s">
        <v>294</v>
      </c>
      <c r="F293" s="193" t="s">
        <v>120</v>
      </c>
      <c r="G293" s="193" t="s">
        <v>119</v>
      </c>
      <c r="H293" s="5"/>
      <c r="I293" s="28"/>
      <c r="N293" s="36"/>
    </row>
    <row r="294" spans="2:32" ht="27" customHeight="1" thickBot="1" x14ac:dyDescent="0.25">
      <c r="B294" s="114" t="s">
        <v>22</v>
      </c>
      <c r="C294" s="276" t="s">
        <v>98</v>
      </c>
      <c r="D294" s="276" t="s">
        <v>107</v>
      </c>
      <c r="E294" s="276" t="s">
        <v>99</v>
      </c>
      <c r="F294" s="276" t="s">
        <v>315</v>
      </c>
      <c r="G294" s="276" t="s">
        <v>100</v>
      </c>
      <c r="H294" s="5"/>
      <c r="I294" s="203" t="s">
        <v>316</v>
      </c>
      <c r="N294" s="36"/>
    </row>
    <row r="295" spans="2:32" ht="25.5" customHeight="1" thickBot="1" x14ac:dyDescent="0.25">
      <c r="B295" s="51" t="s">
        <v>21</v>
      </c>
      <c r="C295" s="247"/>
      <c r="D295" s="247"/>
      <c r="E295" s="247"/>
      <c r="F295" s="247"/>
      <c r="G295" s="247"/>
      <c r="H295" s="95"/>
      <c r="I295" s="198" t="e">
        <f>IF(AND(N295&gt;=300,N295&lt;=340),"Besonders geeignet!",IF(AND(N295&gt;=301,N295&lt;=540),"Geeignet!",IF(AND(N295&gt;=541,N295&lt;=740),"Problematisch!",IF(AND(N295&gt;=741,N295&lt;=970),"Ungeeignet!",IF(AND(N295&gt;971,N295&lt;=3000),"Kommt nicht in Frage!")))))</f>
        <v>#VALUE!</v>
      </c>
      <c r="N295" s="20" t="e">
        <f>(N291+N274+N263)/3</f>
        <v>#VALUE!</v>
      </c>
      <c r="R295" s="115"/>
      <c r="T295" s="115"/>
    </row>
    <row r="296" spans="2:32" ht="25.5" customHeight="1" thickBot="1" x14ac:dyDescent="0.25">
      <c r="B296" s="51"/>
      <c r="D296" s="95"/>
      <c r="E296" s="95"/>
      <c r="F296" s="95"/>
      <c r="G296" s="95"/>
      <c r="H296" s="95"/>
      <c r="I296" s="24"/>
      <c r="N296" s="36"/>
      <c r="R296" s="115"/>
      <c r="T296" s="115"/>
    </row>
    <row r="297" spans="2:32" ht="18.75" thickBot="1" x14ac:dyDescent="0.25">
      <c r="B297" s="120" t="s">
        <v>313</v>
      </c>
      <c r="C297" s="105"/>
      <c r="D297" s="105"/>
      <c r="E297" s="105"/>
      <c r="F297" s="105"/>
      <c r="G297" s="90"/>
      <c r="H297" s="90"/>
      <c r="I297" s="195"/>
      <c r="N297" s="36"/>
      <c r="R297" s="115"/>
      <c r="T297" s="115"/>
    </row>
    <row r="298" spans="2:32" ht="13.5" thickTop="1" x14ac:dyDescent="0.2">
      <c r="B298" s="51"/>
      <c r="D298" s="95"/>
      <c r="E298" s="95"/>
      <c r="F298" s="95"/>
      <c r="G298" s="95"/>
      <c r="H298" s="95"/>
      <c r="I298" s="50"/>
      <c r="N298" s="36"/>
      <c r="R298" s="115"/>
      <c r="T298" s="115"/>
    </row>
    <row r="299" spans="2:32" ht="35.25" customHeight="1" x14ac:dyDescent="0.2">
      <c r="B299" s="294" t="s">
        <v>859</v>
      </c>
      <c r="C299" s="295"/>
      <c r="D299" s="295"/>
      <c r="E299" s="296"/>
      <c r="F299" s="320" t="s">
        <v>338</v>
      </c>
      <c r="G299" s="324" t="s">
        <v>893</v>
      </c>
      <c r="H299" s="325"/>
      <c r="I299" s="326"/>
      <c r="N299" s="36"/>
      <c r="R299" s="115"/>
      <c r="T299" s="115"/>
    </row>
    <row r="300" spans="2:32" ht="35.25" customHeight="1" x14ac:dyDescent="0.2">
      <c r="B300" s="292" t="s">
        <v>860</v>
      </c>
      <c r="C300" s="293"/>
      <c r="D300" s="293"/>
      <c r="E300" s="293"/>
      <c r="F300" s="320"/>
      <c r="G300" s="321" t="s">
        <v>894</v>
      </c>
      <c r="H300" s="322"/>
      <c r="I300" s="323"/>
      <c r="N300" s="36"/>
      <c r="R300" s="115"/>
      <c r="T300" s="115"/>
    </row>
    <row r="301" spans="2:32" x14ac:dyDescent="0.2">
      <c r="B301" s="51"/>
      <c r="D301" s="95"/>
      <c r="E301" s="95"/>
      <c r="F301" s="95"/>
      <c r="G301" s="95"/>
      <c r="H301" s="95"/>
      <c r="I301" s="50"/>
      <c r="N301" s="36"/>
    </row>
    <row r="302" spans="2:32" ht="13.5" thickBot="1" x14ac:dyDescent="0.25">
      <c r="B302" s="341" t="s">
        <v>895</v>
      </c>
      <c r="C302" s="342"/>
      <c r="D302" s="344" t="s">
        <v>314</v>
      </c>
      <c r="E302" s="345"/>
      <c r="F302" s="343"/>
      <c r="G302" s="343"/>
      <c r="H302" s="95"/>
      <c r="I302" s="50"/>
      <c r="N302" s="36"/>
    </row>
    <row r="303" spans="2:32" ht="13.5" thickBot="1" x14ac:dyDescent="0.25">
      <c r="B303" s="339" t="s">
        <v>896</v>
      </c>
      <c r="C303" s="340"/>
      <c r="D303" s="346" t="s">
        <v>309</v>
      </c>
      <c r="E303" s="347"/>
      <c r="F303" s="343"/>
      <c r="G303" s="343"/>
      <c r="H303" s="95"/>
      <c r="I303" s="50"/>
      <c r="N303" s="36"/>
    </row>
    <row r="304" spans="2:32" ht="13.5" thickBot="1" x14ac:dyDescent="0.25">
      <c r="B304" s="339" t="s">
        <v>897</v>
      </c>
      <c r="C304" s="340"/>
      <c r="D304" s="344" t="str">
        <f t="shared" ref="D304:D305" si="4">D302</f>
        <v>Date of performance</v>
      </c>
      <c r="E304" s="345"/>
      <c r="F304" s="343"/>
      <c r="G304" s="343"/>
      <c r="H304" s="95"/>
      <c r="I304" s="50"/>
      <c r="N304" s="36"/>
    </row>
    <row r="305" spans="1:137" x14ac:dyDescent="0.2">
      <c r="B305" s="337" t="s">
        <v>897</v>
      </c>
      <c r="C305" s="338"/>
      <c r="D305" s="344" t="str">
        <f t="shared" si="4"/>
        <v>Datum der Durchführung</v>
      </c>
      <c r="E305" s="345"/>
      <c r="F305" s="343"/>
      <c r="G305" s="343"/>
      <c r="H305" s="95"/>
      <c r="I305" s="50"/>
      <c r="N305" s="36"/>
    </row>
    <row r="306" spans="1:137" ht="13.5" customHeight="1" x14ac:dyDescent="0.2">
      <c r="B306" s="51"/>
      <c r="D306" s="95"/>
      <c r="E306" s="95"/>
      <c r="F306" s="95"/>
      <c r="G306" s="95"/>
      <c r="H306" s="95"/>
      <c r="I306" s="50"/>
      <c r="N306" s="36"/>
    </row>
    <row r="307" spans="1:137" x14ac:dyDescent="0.2">
      <c r="B307" s="51"/>
      <c r="D307" s="95"/>
      <c r="E307" s="95"/>
      <c r="F307" s="95"/>
      <c r="G307" s="95"/>
      <c r="H307" s="95"/>
      <c r="I307" s="50"/>
      <c r="N307" s="36"/>
    </row>
    <row r="308" spans="1:137" x14ac:dyDescent="0.2">
      <c r="B308" s="51"/>
      <c r="D308" s="95"/>
      <c r="E308" s="95"/>
      <c r="F308" s="95"/>
      <c r="G308" s="95"/>
      <c r="H308" s="95"/>
      <c r="I308" s="50"/>
      <c r="N308" s="36"/>
    </row>
    <row r="309" spans="1:137" x14ac:dyDescent="0.2">
      <c r="B309" s="51"/>
      <c r="D309" s="95"/>
      <c r="E309" s="95"/>
      <c r="F309" s="95"/>
      <c r="G309" s="95"/>
      <c r="H309" s="95"/>
      <c r="I309" s="50"/>
      <c r="N309" s="36"/>
    </row>
    <row r="310" spans="1:137" x14ac:dyDescent="0.2">
      <c r="B310" s="51"/>
      <c r="D310" s="95"/>
      <c r="E310" s="95"/>
      <c r="F310" s="95"/>
      <c r="G310" s="95"/>
      <c r="H310" s="95"/>
      <c r="I310" s="50"/>
      <c r="N310" s="36"/>
    </row>
    <row r="311" spans="1:137" ht="15" x14ac:dyDescent="0.2">
      <c r="B311" s="330" t="s">
        <v>310</v>
      </c>
      <c r="C311" s="331"/>
      <c r="D311" s="331"/>
      <c r="F311" s="334" t="s">
        <v>311</v>
      </c>
      <c r="G311" s="334"/>
      <c r="H311" s="95"/>
      <c r="I311" s="196" t="s">
        <v>312</v>
      </c>
      <c r="N311" s="36"/>
    </row>
    <row r="312" spans="1:137" ht="15.6" customHeight="1" x14ac:dyDescent="0.2">
      <c r="B312" s="332"/>
      <c r="C312" s="333"/>
      <c r="D312" s="333"/>
      <c r="E312" s="95"/>
      <c r="F312" s="335"/>
      <c r="G312" s="336"/>
      <c r="H312" s="95"/>
      <c r="I312" s="253"/>
      <c r="N312" s="36"/>
    </row>
    <row r="313" spans="1:137" ht="15.6" customHeight="1" x14ac:dyDescent="0.2">
      <c r="B313" s="332"/>
      <c r="C313" s="333"/>
      <c r="D313" s="333"/>
      <c r="E313" s="95"/>
      <c r="F313" s="335"/>
      <c r="G313" s="336"/>
      <c r="H313" s="95"/>
      <c r="I313" s="248"/>
      <c r="N313" s="36"/>
    </row>
    <row r="314" spans="1:137" x14ac:dyDescent="0.2">
      <c r="B314" s="51"/>
      <c r="D314" s="95"/>
      <c r="E314" s="95"/>
      <c r="F314" s="95"/>
      <c r="G314" s="194"/>
      <c r="H314" s="95"/>
      <c r="I314" s="50"/>
      <c r="N314" s="36"/>
    </row>
    <row r="315" spans="1:137" ht="13.35" customHeight="1" x14ac:dyDescent="0.2">
      <c r="B315" s="51"/>
      <c r="C315" s="95"/>
      <c r="D315" s="95"/>
      <c r="E315" s="95"/>
      <c r="F315" s="95"/>
      <c r="G315" s="194"/>
      <c r="H315" s="95"/>
      <c r="I315" s="50"/>
      <c r="N315" s="36"/>
    </row>
    <row r="316" spans="1:137" ht="15" x14ac:dyDescent="0.2">
      <c r="B316" s="330" t="s">
        <v>898</v>
      </c>
      <c r="C316" s="331"/>
      <c r="D316" s="331"/>
      <c r="F316" s="334" t="s">
        <v>311</v>
      </c>
      <c r="G316" s="334"/>
      <c r="H316" s="95"/>
      <c r="I316" s="196" t="s">
        <v>312</v>
      </c>
      <c r="N316" s="36"/>
    </row>
    <row r="317" spans="1:137" ht="15" x14ac:dyDescent="0.2">
      <c r="B317" s="332"/>
      <c r="C317" s="333"/>
      <c r="D317" s="333"/>
      <c r="F317" s="335"/>
      <c r="G317" s="336"/>
      <c r="H317" s="66"/>
      <c r="I317" s="248"/>
      <c r="N317" s="36"/>
    </row>
    <row r="318" spans="1:137" x14ac:dyDescent="0.2">
      <c r="B318" s="36"/>
      <c r="I318" s="50"/>
      <c r="N318" s="36"/>
    </row>
    <row r="319" spans="1:137" s="99" customFormat="1" ht="13.5" thickBot="1" x14ac:dyDescent="0.25">
      <c r="A319" s="27"/>
      <c r="B319" s="98" t="s">
        <v>36</v>
      </c>
      <c r="H319" s="99" t="s">
        <v>36</v>
      </c>
      <c r="I319" s="197" t="s">
        <v>36</v>
      </c>
      <c r="J319" s="99" t="s">
        <v>36</v>
      </c>
      <c r="N319" s="36"/>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row>
  </sheetData>
  <sheetProtection algorithmName="SHA-512" hashValue="z+f4reb+FzFOZXsCNFbpNNOK11w+WcyQtpSBgQgjcpuGyPG78D64HxYDcXGHzzulmx+u0guC4bXRqz4M+lWuZg==" saltValue="theSN6myl4j7AMTQdsEptA==" spinCount="100000" sheet="1" scenarios="1" sort="0" autoFilter="0" pivotTables="0"/>
  <mergeCells count="477">
    <mergeCell ref="C112:G112"/>
    <mergeCell ref="C111:G111"/>
    <mergeCell ref="C110:G110"/>
    <mergeCell ref="I237:I238"/>
    <mergeCell ref="B239:C239"/>
    <mergeCell ref="B237:C237"/>
    <mergeCell ref="B236:I236"/>
    <mergeCell ref="E237:F237"/>
    <mergeCell ref="B238:C238"/>
    <mergeCell ref="E238:F238"/>
    <mergeCell ref="E239:F239"/>
    <mergeCell ref="B142:D142"/>
    <mergeCell ref="F135:I136"/>
    <mergeCell ref="F133:I134"/>
    <mergeCell ref="F131:I132"/>
    <mergeCell ref="F129:I130"/>
    <mergeCell ref="E129:E130"/>
    <mergeCell ref="E131:E132"/>
    <mergeCell ref="E133:E134"/>
    <mergeCell ref="E135:E136"/>
    <mergeCell ref="B140:D140"/>
    <mergeCell ref="B129:D129"/>
    <mergeCell ref="B130:D130"/>
    <mergeCell ref="B131:D131"/>
    <mergeCell ref="B132:D132"/>
    <mergeCell ref="B138:D138"/>
    <mergeCell ref="B133:D133"/>
    <mergeCell ref="B134:D134"/>
    <mergeCell ref="B135:D135"/>
    <mergeCell ref="B136:D136"/>
    <mergeCell ref="B119:G119"/>
    <mergeCell ref="B120:G120"/>
    <mergeCell ref="B127:D127"/>
    <mergeCell ref="E127:E128"/>
    <mergeCell ref="F127:I128"/>
    <mergeCell ref="E124:F124"/>
    <mergeCell ref="G124:I124"/>
    <mergeCell ref="E125:F125"/>
    <mergeCell ref="G125:I125"/>
    <mergeCell ref="B124:D124"/>
    <mergeCell ref="B128:D128"/>
    <mergeCell ref="B126:H126"/>
    <mergeCell ref="B118:D118"/>
    <mergeCell ref="B117:D117"/>
    <mergeCell ref="B116:D116"/>
    <mergeCell ref="B115:D115"/>
    <mergeCell ref="B114:D114"/>
    <mergeCell ref="E118:G118"/>
    <mergeCell ref="E117:G117"/>
    <mergeCell ref="B113:D113"/>
    <mergeCell ref="E113:G113"/>
    <mergeCell ref="E116:G116"/>
    <mergeCell ref="E115:G115"/>
    <mergeCell ref="E114:G114"/>
    <mergeCell ref="F102:G102"/>
    <mergeCell ref="B102:E102"/>
    <mergeCell ref="C103:E103"/>
    <mergeCell ref="C104:E104"/>
    <mergeCell ref="C105:E105"/>
    <mergeCell ref="C106:E106"/>
    <mergeCell ref="C107:E107"/>
    <mergeCell ref="F109:G109"/>
    <mergeCell ref="H106:I106"/>
    <mergeCell ref="H107:I107"/>
    <mergeCell ref="F103:G103"/>
    <mergeCell ref="F104:G104"/>
    <mergeCell ref="F105:G105"/>
    <mergeCell ref="F106:G106"/>
    <mergeCell ref="F107:G107"/>
    <mergeCell ref="H102:I102"/>
    <mergeCell ref="H103:I103"/>
    <mergeCell ref="H104:I104"/>
    <mergeCell ref="H105:I105"/>
    <mergeCell ref="B109:E109"/>
    <mergeCell ref="C92:C93"/>
    <mergeCell ref="H92:H93"/>
    <mergeCell ref="F96:G97"/>
    <mergeCell ref="F94:G95"/>
    <mergeCell ref="F92:G93"/>
    <mergeCell ref="D92:E93"/>
    <mergeCell ref="B90:C90"/>
    <mergeCell ref="B89:H89"/>
    <mergeCell ref="D90:E90"/>
    <mergeCell ref="F91:G91"/>
    <mergeCell ref="F90:G90"/>
    <mergeCell ref="D83:E84"/>
    <mergeCell ref="F83:G84"/>
    <mergeCell ref="H83:H84"/>
    <mergeCell ref="I83:I84"/>
    <mergeCell ref="B84:C84"/>
    <mergeCell ref="D81:E82"/>
    <mergeCell ref="F81:G82"/>
    <mergeCell ref="H81:H82"/>
    <mergeCell ref="I81:I82"/>
    <mergeCell ref="B82:C82"/>
    <mergeCell ref="D79:E80"/>
    <mergeCell ref="F79:G80"/>
    <mergeCell ref="H79:H80"/>
    <mergeCell ref="I79:I80"/>
    <mergeCell ref="B80:C80"/>
    <mergeCell ref="D77:E78"/>
    <mergeCell ref="F77:G78"/>
    <mergeCell ref="H77:H78"/>
    <mergeCell ref="I77:I78"/>
    <mergeCell ref="B78:C78"/>
    <mergeCell ref="B71:C71"/>
    <mergeCell ref="B72:C72"/>
    <mergeCell ref="B85:C85"/>
    <mergeCell ref="B86:C86"/>
    <mergeCell ref="B73:C73"/>
    <mergeCell ref="B75:C75"/>
    <mergeCell ref="B77:C77"/>
    <mergeCell ref="B79:C79"/>
    <mergeCell ref="B81:C81"/>
    <mergeCell ref="B83:C83"/>
    <mergeCell ref="B76:C76"/>
    <mergeCell ref="B74:C74"/>
    <mergeCell ref="B66:C66"/>
    <mergeCell ref="B65:C65"/>
    <mergeCell ref="B67:C67"/>
    <mergeCell ref="B68:C68"/>
    <mergeCell ref="B69:C69"/>
    <mergeCell ref="C21:E22"/>
    <mergeCell ref="F21:G21"/>
    <mergeCell ref="F22:G22"/>
    <mergeCell ref="H36:H37"/>
    <mergeCell ref="B27:G27"/>
    <mergeCell ref="B26:G26"/>
    <mergeCell ref="B28:G28"/>
    <mergeCell ref="B29:G29"/>
    <mergeCell ref="B30:G30"/>
    <mergeCell ref="B31:G31"/>
    <mergeCell ref="C23:E23"/>
    <mergeCell ref="D69:E70"/>
    <mergeCell ref="F69:G70"/>
    <mergeCell ref="H69:H70"/>
    <mergeCell ref="D53:E53"/>
    <mergeCell ref="F53:G53"/>
    <mergeCell ref="B52:C52"/>
    <mergeCell ref="B70:C70"/>
    <mergeCell ref="B51:C51"/>
    <mergeCell ref="I36:I37"/>
    <mergeCell ref="B37:G37"/>
    <mergeCell ref="B38:G38"/>
    <mergeCell ref="H38:H39"/>
    <mergeCell ref="I38:I39"/>
    <mergeCell ref="B39:G39"/>
    <mergeCell ref="I32:I33"/>
    <mergeCell ref="B33:G33"/>
    <mergeCell ref="B34:G34"/>
    <mergeCell ref="H34:H35"/>
    <mergeCell ref="I34:I35"/>
    <mergeCell ref="B35:G35"/>
    <mergeCell ref="B32:G32"/>
    <mergeCell ref="B36:G36"/>
    <mergeCell ref="H17:I18"/>
    <mergeCell ref="H19:I20"/>
    <mergeCell ref="H21:I22"/>
    <mergeCell ref="H24:I24"/>
    <mergeCell ref="H23:I23"/>
    <mergeCell ref="F9:G9"/>
    <mergeCell ref="H9:I10"/>
    <mergeCell ref="H11:I12"/>
    <mergeCell ref="H13:I14"/>
    <mergeCell ref="H15:I16"/>
    <mergeCell ref="F14:G14"/>
    <mergeCell ref="F13:G13"/>
    <mergeCell ref="F12:G12"/>
    <mergeCell ref="F11:G11"/>
    <mergeCell ref="F10:G10"/>
    <mergeCell ref="F19:G19"/>
    <mergeCell ref="F18:G18"/>
    <mergeCell ref="F17:G17"/>
    <mergeCell ref="F16:G16"/>
    <mergeCell ref="F15:G15"/>
    <mergeCell ref="F24:G24"/>
    <mergeCell ref="F23:G23"/>
    <mergeCell ref="F20:G20"/>
    <mergeCell ref="B53:C53"/>
    <mergeCell ref="F52:G52"/>
    <mergeCell ref="F51:G51"/>
    <mergeCell ref="D52:E52"/>
    <mergeCell ref="D51:E51"/>
    <mergeCell ref="G203:H203"/>
    <mergeCell ref="G204:H204"/>
    <mergeCell ref="G205:H205"/>
    <mergeCell ref="D63:E64"/>
    <mergeCell ref="F63:G64"/>
    <mergeCell ref="H63:H64"/>
    <mergeCell ref="E98:E99"/>
    <mergeCell ref="G98:G99"/>
    <mergeCell ref="B147:D147"/>
    <mergeCell ref="E146:I146"/>
    <mergeCell ref="B163:D163"/>
    <mergeCell ref="B162:D162"/>
    <mergeCell ref="E162:F163"/>
    <mergeCell ref="G162:G163"/>
    <mergeCell ref="I69:I70"/>
    <mergeCell ref="D71:E72"/>
    <mergeCell ref="F71:G72"/>
    <mergeCell ref="H71:H72"/>
    <mergeCell ref="G200:H200"/>
    <mergeCell ref="G201:H201"/>
    <mergeCell ref="G202:H202"/>
    <mergeCell ref="I119:I120"/>
    <mergeCell ref="B207:D207"/>
    <mergeCell ref="B203:D203"/>
    <mergeCell ref="B202:D202"/>
    <mergeCell ref="B201:D201"/>
    <mergeCell ref="B200:D200"/>
    <mergeCell ref="B199:D199"/>
    <mergeCell ref="B198:D198"/>
    <mergeCell ref="B197:D197"/>
    <mergeCell ref="B204:D204"/>
    <mergeCell ref="B205:D205"/>
    <mergeCell ref="B206:D206"/>
    <mergeCell ref="G197:H197"/>
    <mergeCell ref="B165:E165"/>
    <mergeCell ref="B146:D146"/>
    <mergeCell ref="E123:F123"/>
    <mergeCell ref="E122:F122"/>
    <mergeCell ref="E121:F121"/>
    <mergeCell ref="G121:I121"/>
    <mergeCell ref="G123:I123"/>
    <mergeCell ref="G122:I122"/>
    <mergeCell ref="G141:H141"/>
    <mergeCell ref="C9:E10"/>
    <mergeCell ref="C11:E12"/>
    <mergeCell ref="C13:E14"/>
    <mergeCell ref="C15:E16"/>
    <mergeCell ref="C17:E18"/>
    <mergeCell ref="C19:E20"/>
    <mergeCell ref="C24:E24"/>
    <mergeCell ref="B125:D125"/>
    <mergeCell ref="D45:I46"/>
    <mergeCell ref="D43:E44"/>
    <mergeCell ref="H43:I44"/>
    <mergeCell ref="D47:I48"/>
    <mergeCell ref="H26:H27"/>
    <mergeCell ref="H40:H41"/>
    <mergeCell ref="I40:I41"/>
    <mergeCell ref="I26:I27"/>
    <mergeCell ref="H28:H29"/>
    <mergeCell ref="I28:I29"/>
    <mergeCell ref="H30:H31"/>
    <mergeCell ref="I30:I31"/>
    <mergeCell ref="H32:H33"/>
    <mergeCell ref="D57:E58"/>
    <mergeCell ref="F57:G58"/>
    <mergeCell ref="H57:H58"/>
    <mergeCell ref="I75:I76"/>
    <mergeCell ref="I57:I58"/>
    <mergeCell ref="D59:E60"/>
    <mergeCell ref="F59:G60"/>
    <mergeCell ref="H59:H60"/>
    <mergeCell ref="I59:I60"/>
    <mergeCell ref="D61:E62"/>
    <mergeCell ref="F61:G62"/>
    <mergeCell ref="H61:H62"/>
    <mergeCell ref="I61:I62"/>
    <mergeCell ref="D73:E74"/>
    <mergeCell ref="F73:G74"/>
    <mergeCell ref="H73:H74"/>
    <mergeCell ref="I73:I74"/>
    <mergeCell ref="I63:I64"/>
    <mergeCell ref="I71:I72"/>
    <mergeCell ref="D65:E66"/>
    <mergeCell ref="F65:G66"/>
    <mergeCell ref="H65:H66"/>
    <mergeCell ref="I65:I66"/>
    <mergeCell ref="D67:E68"/>
    <mergeCell ref="F67:G68"/>
    <mergeCell ref="H67:H68"/>
    <mergeCell ref="I67:I68"/>
    <mergeCell ref="D85:E86"/>
    <mergeCell ref="F85:G86"/>
    <mergeCell ref="H85:H86"/>
    <mergeCell ref="I85:I86"/>
    <mergeCell ref="D94:E95"/>
    <mergeCell ref="H94:H95"/>
    <mergeCell ref="I94:I95"/>
    <mergeCell ref="D96:E97"/>
    <mergeCell ref="H96:H97"/>
    <mergeCell ref="I96:I97"/>
    <mergeCell ref="D75:E76"/>
    <mergeCell ref="F75:G76"/>
    <mergeCell ref="H75:H76"/>
    <mergeCell ref="G206:H206"/>
    <mergeCell ref="G207:H207"/>
    <mergeCell ref="G198:H198"/>
    <mergeCell ref="G199:H199"/>
    <mergeCell ref="I98:I99"/>
    <mergeCell ref="B123:D123"/>
    <mergeCell ref="B122:D122"/>
    <mergeCell ref="B121:D121"/>
    <mergeCell ref="G140:H140"/>
    <mergeCell ref="E140:F140"/>
    <mergeCell ref="E141:F141"/>
    <mergeCell ref="B141:D141"/>
    <mergeCell ref="B145:D145"/>
    <mergeCell ref="B143:D143"/>
    <mergeCell ref="B144:D144"/>
    <mergeCell ref="E142:F142"/>
    <mergeCell ref="E143:I143"/>
    <mergeCell ref="E144:I144"/>
    <mergeCell ref="E145:F145"/>
    <mergeCell ref="G145:I145"/>
    <mergeCell ref="B137:D137"/>
    <mergeCell ref="G142:H142"/>
    <mergeCell ref="H109:I109"/>
    <mergeCell ref="B152:D152"/>
    <mergeCell ref="B153:D153"/>
    <mergeCell ref="B154:D154"/>
    <mergeCell ref="B155:D155"/>
    <mergeCell ref="B156:D156"/>
    <mergeCell ref="B157:D157"/>
    <mergeCell ref="B160:G160"/>
    <mergeCell ref="B159:G159"/>
    <mergeCell ref="H159:I160"/>
    <mergeCell ref="E152:F152"/>
    <mergeCell ref="E153:F153"/>
    <mergeCell ref="E154:F154"/>
    <mergeCell ref="E147:F147"/>
    <mergeCell ref="E156:F157"/>
    <mergeCell ref="G156:I157"/>
    <mergeCell ref="G152:I152"/>
    <mergeCell ref="G153:I153"/>
    <mergeCell ref="G154:I154"/>
    <mergeCell ref="B151:D151"/>
    <mergeCell ref="B148:D149"/>
    <mergeCell ref="E148:F149"/>
    <mergeCell ref="G148:G149"/>
    <mergeCell ref="C212:D212"/>
    <mergeCell ref="C211:D211"/>
    <mergeCell ref="C210:D210"/>
    <mergeCell ref="C214:D214"/>
    <mergeCell ref="C215:D215"/>
    <mergeCell ref="F209:H209"/>
    <mergeCell ref="F215:H215"/>
    <mergeCell ref="F214:H214"/>
    <mergeCell ref="F213:H213"/>
    <mergeCell ref="F212:H212"/>
    <mergeCell ref="F211:H211"/>
    <mergeCell ref="F210:H210"/>
    <mergeCell ref="I232:I233"/>
    <mergeCell ref="I230:I231"/>
    <mergeCell ref="I228:I229"/>
    <mergeCell ref="I226:I227"/>
    <mergeCell ref="I224:I225"/>
    <mergeCell ref="I222:I223"/>
    <mergeCell ref="I220:I221"/>
    <mergeCell ref="I218:I219"/>
    <mergeCell ref="C213:D213"/>
    <mergeCell ref="B218:H218"/>
    <mergeCell ref="B232:H232"/>
    <mergeCell ref="B233:H233"/>
    <mergeCell ref="B187:D187"/>
    <mergeCell ref="E187:I187"/>
    <mergeCell ref="B178:E178"/>
    <mergeCell ref="B181:C181"/>
    <mergeCell ref="B182:C182"/>
    <mergeCell ref="E181:H181"/>
    <mergeCell ref="E182:H182"/>
    <mergeCell ref="I185:I186"/>
    <mergeCell ref="I183:I184"/>
    <mergeCell ref="D185:D186"/>
    <mergeCell ref="D183:D184"/>
    <mergeCell ref="B185:C186"/>
    <mergeCell ref="B234:H234"/>
    <mergeCell ref="B235:H235"/>
    <mergeCell ref="B231:C231"/>
    <mergeCell ref="B230:C230"/>
    <mergeCell ref="F230:H231"/>
    <mergeCell ref="D231:E231"/>
    <mergeCell ref="D230:E230"/>
    <mergeCell ref="B188:I188"/>
    <mergeCell ref="B189:I189"/>
    <mergeCell ref="B193:I193"/>
    <mergeCell ref="B192:I192"/>
    <mergeCell ref="B191:I191"/>
    <mergeCell ref="B190:I190"/>
    <mergeCell ref="B225:H225"/>
    <mergeCell ref="B224:H224"/>
    <mergeCell ref="B223:H223"/>
    <mergeCell ref="B222:H222"/>
    <mergeCell ref="B219:H219"/>
    <mergeCell ref="F220:G221"/>
    <mergeCell ref="H220:H221"/>
    <mergeCell ref="B227:G227"/>
    <mergeCell ref="B226:G226"/>
    <mergeCell ref="H226:H227"/>
    <mergeCell ref="I234:I235"/>
    <mergeCell ref="B170:E170"/>
    <mergeCell ref="B171:E171"/>
    <mergeCell ref="B172:E172"/>
    <mergeCell ref="B173:E173"/>
    <mergeCell ref="B176:E176"/>
    <mergeCell ref="G172:I173"/>
    <mergeCell ref="G176:I177"/>
    <mergeCell ref="G170:I170"/>
    <mergeCell ref="E155:F155"/>
    <mergeCell ref="G155:I155"/>
    <mergeCell ref="B177:E177"/>
    <mergeCell ref="H162:I163"/>
    <mergeCell ref="B174:E174"/>
    <mergeCell ref="F174:F175"/>
    <mergeCell ref="G174:I175"/>
    <mergeCell ref="B175:E175"/>
    <mergeCell ref="H148:H149"/>
    <mergeCell ref="I148:I149"/>
    <mergeCell ref="B244:C244"/>
    <mergeCell ref="B243:C243"/>
    <mergeCell ref="B242:C242"/>
    <mergeCell ref="F172:F173"/>
    <mergeCell ref="F176:F177"/>
    <mergeCell ref="I246:I247"/>
    <mergeCell ref="I244:I245"/>
    <mergeCell ref="I242:I243"/>
    <mergeCell ref="G246:G247"/>
    <mergeCell ref="G244:G245"/>
    <mergeCell ref="G242:G243"/>
    <mergeCell ref="D246:D247"/>
    <mergeCell ref="D244:D245"/>
    <mergeCell ref="D242:D243"/>
    <mergeCell ref="E247:F247"/>
    <mergeCell ref="E246:F246"/>
    <mergeCell ref="E245:F245"/>
    <mergeCell ref="E244:F244"/>
    <mergeCell ref="E243:F243"/>
    <mergeCell ref="E242:F242"/>
    <mergeCell ref="B228:H228"/>
    <mergeCell ref="B229:H229"/>
    <mergeCell ref="B245:C245"/>
    <mergeCell ref="B311:D311"/>
    <mergeCell ref="B316:D316"/>
    <mergeCell ref="B312:D312"/>
    <mergeCell ref="F311:G311"/>
    <mergeCell ref="F312:G312"/>
    <mergeCell ref="B317:D317"/>
    <mergeCell ref="F316:G316"/>
    <mergeCell ref="F317:G317"/>
    <mergeCell ref="B313:D313"/>
    <mergeCell ref="F313:G313"/>
    <mergeCell ref="B305:C305"/>
    <mergeCell ref="B304:C304"/>
    <mergeCell ref="B303:C303"/>
    <mergeCell ref="B302:C302"/>
    <mergeCell ref="F304:G305"/>
    <mergeCell ref="F302:G303"/>
    <mergeCell ref="D305:E305"/>
    <mergeCell ref="D304:E304"/>
    <mergeCell ref="D303:E303"/>
    <mergeCell ref="D302:E302"/>
    <mergeCell ref="G237:G238"/>
    <mergeCell ref="B2:B3"/>
    <mergeCell ref="B300:E300"/>
    <mergeCell ref="B299:E299"/>
    <mergeCell ref="C3:H3"/>
    <mergeCell ref="C2:H2"/>
    <mergeCell ref="I2:I3"/>
    <mergeCell ref="B5:H5"/>
    <mergeCell ref="B4:H4"/>
    <mergeCell ref="I4:I5"/>
    <mergeCell ref="B40:G41"/>
    <mergeCell ref="B248:C248"/>
    <mergeCell ref="D248:D249"/>
    <mergeCell ref="E248:F248"/>
    <mergeCell ref="G248:G249"/>
    <mergeCell ref="I248:I249"/>
    <mergeCell ref="B249:C249"/>
    <mergeCell ref="E249:F249"/>
    <mergeCell ref="F299:F300"/>
    <mergeCell ref="G300:I300"/>
    <mergeCell ref="G299:I299"/>
    <mergeCell ref="B269:C269"/>
    <mergeCell ref="B247:C247"/>
    <mergeCell ref="B246:C246"/>
  </mergeCells>
  <phoneticPr fontId="8" type="noConversion"/>
  <conditionalFormatting sqref="E207 E197:E203">
    <cfRule type="containsText" dxfId="33" priority="36" operator="containsText" text="Planned">
      <formula>NOT(ISERROR(SEARCH("Planned",E197)))</formula>
    </cfRule>
    <cfRule type="containsText" dxfId="32" priority="37" operator="containsText" text="No">
      <formula>NOT(ISERROR(SEARCH("No",E197)))</formula>
    </cfRule>
  </conditionalFormatting>
  <conditionalFormatting sqref="E204:E206">
    <cfRule type="containsText" dxfId="31" priority="34" operator="containsText" text="Planned">
      <formula>NOT(ISERROR(SEARCH("Planned",E204)))</formula>
    </cfRule>
    <cfRule type="containsText" dxfId="30" priority="35" operator="containsText" text="No">
      <formula>NOT(ISERROR(SEARCH("No",E204)))</formula>
    </cfRule>
  </conditionalFormatting>
  <conditionalFormatting sqref="H26:H27 H40:H41">
    <cfRule type="beginsWith" dxfId="29" priority="33" operator="beginsWith" text="No">
      <formula>LEFT(H26,LEN("No"))="No"</formula>
    </cfRule>
  </conditionalFormatting>
  <conditionalFormatting sqref="H28:H29">
    <cfRule type="beginsWith" dxfId="28" priority="32" operator="beginsWith" text="No">
      <formula>LEFT(H28,LEN("No"))="No"</formula>
    </cfRule>
  </conditionalFormatting>
  <conditionalFormatting sqref="H30:H31">
    <cfRule type="beginsWith" dxfId="27" priority="31" operator="beginsWith" text="No">
      <formula>LEFT(H30,LEN("No"))="No"</formula>
    </cfRule>
  </conditionalFormatting>
  <conditionalFormatting sqref="H32:H33">
    <cfRule type="beginsWith" dxfId="26" priority="30" operator="beginsWith" text="No">
      <formula>LEFT(H32,LEN("No"))="No"</formula>
    </cfRule>
  </conditionalFormatting>
  <conditionalFormatting sqref="H34:H35">
    <cfRule type="beginsWith" dxfId="25" priority="29" operator="beginsWith" text="No">
      <formula>LEFT(H34,LEN("No"))="No"</formula>
    </cfRule>
  </conditionalFormatting>
  <conditionalFormatting sqref="H36:H37">
    <cfRule type="beginsWith" dxfId="24" priority="28" operator="beginsWith" text="No">
      <formula>LEFT(H36,LEN("No"))="No"</formula>
    </cfRule>
  </conditionalFormatting>
  <conditionalFormatting sqref="H38:H39">
    <cfRule type="beginsWith" dxfId="23" priority="27" operator="beginsWith" text="No">
      <formula>LEFT(H38,LEN("No"))="No"</formula>
    </cfRule>
  </conditionalFormatting>
  <conditionalFormatting sqref="E121:I121">
    <cfRule type="beginsWith" dxfId="22" priority="24" operator="beginsWith" text="unsigned">
      <formula>LEFT(E121,LEN("unsigned"))="unsigned"</formula>
    </cfRule>
    <cfRule type="beginsWith" dxfId="21" priority="25" operator="beginsWith" text="with">
      <formula>LEFT(E121,LEN("with"))="with"</formula>
    </cfRule>
  </conditionalFormatting>
  <conditionalFormatting sqref="E122:F122">
    <cfRule type="beginsWith" dxfId="20" priority="22" operator="beginsWith" text="unsigned">
      <formula>LEFT(E122,LEN("unsigned"))="unsigned"</formula>
    </cfRule>
    <cfRule type="beginsWith" dxfId="19" priority="23" operator="beginsWith" text="with">
      <formula>LEFT(E122,LEN("with"))="with"</formula>
    </cfRule>
  </conditionalFormatting>
  <conditionalFormatting sqref="E123:F123">
    <cfRule type="beginsWith" dxfId="18" priority="20" operator="beginsWith" text="unsigned">
      <formula>LEFT(E123,LEN("unsigned"))="unsigned"</formula>
    </cfRule>
    <cfRule type="beginsWith" dxfId="17" priority="21" operator="beginsWith" text="with">
      <formula>LEFT(E123,LEN("with"))="with"</formula>
    </cfRule>
  </conditionalFormatting>
  <conditionalFormatting sqref="E124:I124">
    <cfRule type="beginsWith" dxfId="16" priority="18" operator="beginsWith" text="unsigned">
      <formula>LEFT(E124,LEN("unsigned"))="unsigned"</formula>
    </cfRule>
    <cfRule type="beginsWith" dxfId="15" priority="19" operator="beginsWith" text="with">
      <formula>LEFT(E124,LEN("with"))="with"</formula>
    </cfRule>
  </conditionalFormatting>
  <conditionalFormatting sqref="E125:F125">
    <cfRule type="beginsWith" dxfId="14" priority="16" operator="beginsWith" text="unsigned">
      <formula>LEFT(E125,LEN("unsigned"))="unsigned"</formula>
    </cfRule>
    <cfRule type="beginsWith" dxfId="13" priority="17" operator="beginsWith" text="with">
      <formula>LEFT(E125,LEN("with"))="with"</formula>
    </cfRule>
  </conditionalFormatting>
  <conditionalFormatting sqref="E127:E136">
    <cfRule type="beginsWith" dxfId="12" priority="15" operator="beginsWith" text="No">
      <formula>LEFT(E127,LEN("No"))="No"</formula>
    </cfRule>
  </conditionalFormatting>
  <conditionalFormatting sqref="E142">
    <cfRule type="beginsWith" dxfId="11" priority="14" operator="beginsWith" text="No">
      <formula>LEFT(E142,LEN("No"))="No"</formula>
    </cfRule>
  </conditionalFormatting>
  <conditionalFormatting sqref="E145:E146">
    <cfRule type="beginsWith" dxfId="10" priority="13" operator="beginsWith" text="No">
      <formula>LEFT(E145,LEN("No"))="No"</formula>
    </cfRule>
  </conditionalFormatting>
  <conditionalFormatting sqref="I210:I215">
    <cfRule type="beginsWith" dxfId="9" priority="10" operator="beginsWith" text="RED">
      <formula>LEFT(I210,LEN("RED"))="RED"</formula>
    </cfRule>
    <cfRule type="beginsWith" dxfId="8" priority="11" operator="beginsWith" text="Yellow">
      <formula>LEFT(I210,LEN("Yellow"))="Yellow"</formula>
    </cfRule>
    <cfRule type="beginsWith" dxfId="7" priority="12" operator="beginsWith" text="Green">
      <formula>LEFT(I210,LEN("Green"))="Green"</formula>
    </cfRule>
  </conditionalFormatting>
  <conditionalFormatting sqref="E147">
    <cfRule type="beginsWith" dxfId="6" priority="7" operator="beginsWith" text="No">
      <formula>LEFT(E147,LEN("No"))="No"</formula>
    </cfRule>
  </conditionalFormatting>
  <conditionalFormatting sqref="F299">
    <cfRule type="beginsWith" dxfId="5" priority="6" operator="beginsWith" text="No">
      <formula>LEFT(F299,LEN("No"))="No"</formula>
    </cfRule>
  </conditionalFormatting>
  <conditionalFormatting sqref="C295">
    <cfRule type="containsText" dxfId="4" priority="5" operator="containsText" text="X">
      <formula>NOT(ISERROR(SEARCH("X",C295)))</formula>
    </cfRule>
  </conditionalFormatting>
  <conditionalFormatting sqref="D295">
    <cfRule type="containsText" dxfId="3" priority="4" operator="containsText" text="X">
      <formula>NOT(ISERROR(SEARCH("X",D295)))</formula>
    </cfRule>
  </conditionalFormatting>
  <conditionalFormatting sqref="E295">
    <cfRule type="containsText" dxfId="2" priority="3" operator="containsText" text="x">
      <formula>NOT(ISERROR(SEARCH("x",E295)))</formula>
    </cfRule>
  </conditionalFormatting>
  <conditionalFormatting sqref="F295">
    <cfRule type="containsText" dxfId="1" priority="2" operator="containsText" text="x">
      <formula>NOT(ISERROR(SEARCH("x",F295)))</formula>
    </cfRule>
  </conditionalFormatting>
  <conditionalFormatting sqref="G295">
    <cfRule type="containsText" dxfId="0" priority="1" operator="containsText" text="x">
      <formula>NOT(ISERROR(SEARCH("x",G295)))</formula>
    </cfRule>
  </conditionalFormatting>
  <dataValidations count="27">
    <dataValidation type="list" allowBlank="1" showInputMessage="1" showErrorMessage="1" sqref="B239:I239 E145:F145 E140:F140 F299 E147:F147 I185 I181:I183 D181:D183 D185 I218:I225 E152:E156 I148:I149 I228:I235 E127:E134" xr:uid="{00000000-0002-0000-0000-000000000000}">
      <formula1>"Select,Yes,No"</formula1>
    </dataValidation>
    <dataValidation type="list" allowBlank="1" showInputMessage="1" showErrorMessage="1" sqref="H26:H41" xr:uid="{00000000-0002-0000-0000-000001000000}">
      <formula1>"Select,Yes,NO"</formula1>
    </dataValidation>
    <dataValidation type="list" allowBlank="1" showInputMessage="1" showErrorMessage="1" sqref="I89" xr:uid="{00000000-0002-0000-0000-000002000000}">
      <formula1>"Select,EURO,US$,RMB,CNY,INR"</formula1>
    </dataValidation>
    <dataValidation type="list" allowBlank="1" showInputMessage="1" showErrorMessage="1" sqref="I91" xr:uid="{00000000-0002-0000-0000-000003000000}">
      <formula1>"Select,millions,billions,Millionen,Milliarden"</formula1>
    </dataValidation>
    <dataValidation allowBlank="1" showInputMessage="1" showErrorMessage="1" prompt="Fill in numeric value only" sqref="I98:I99 G98:G99 E98:E99" xr:uid="{00000000-0002-0000-0000-000004000000}"/>
    <dataValidation allowBlank="1" showInputMessage="1" showErrorMessage="1" prompt="Fill in amount" sqref="D92:H97" xr:uid="{00000000-0002-0000-0000-000005000000}"/>
    <dataValidation type="list" allowBlank="1" showInputMessage="1" showErrorMessage="1" prompt="Requirement: 3 shifts per day (or less) for capacity planning." sqref="I140" xr:uid="{00000000-0002-0000-0000-000006000000}">
      <formula1>"Select,1,2,3,4"</formula1>
    </dataValidation>
    <dataValidation type="list" allowBlank="1" showInputMessage="1" showErrorMessage="1" prompt="use a 5 day week for capacity planning" sqref="E141:F141" xr:uid="{00000000-0002-0000-0000-000007000000}">
      <formula1>"Select,1,2,3,4,5,6,7"</formula1>
    </dataValidation>
    <dataValidation type="list" allowBlank="1" showInputMessage="1" showErrorMessage="1" prompt="Contingency Plan for Production Material_x000a__x000a_Notfallplan für Produktionsmaterial " sqref="E142" xr:uid="{00000000-0002-0000-0000-000008000000}">
      <formula1>"Select,Yes,No"</formula1>
    </dataValidation>
    <dataValidation allowBlank="1" showInputMessage="1" showErrorMessage="1" prompt="Enter complete name and version" sqref="H146:I147 E146:G146" xr:uid="{00000000-0002-0000-0000-000009000000}"/>
    <dataValidation type="list" allowBlank="1" showInputMessage="1" showErrorMessage="1" sqref="G162:G163" xr:uid="{00000000-0002-0000-0000-00000A000000}">
      <formula1>"Select,qm,sq.m."</formula1>
    </dataValidation>
    <dataValidation type="list" allowBlank="1" showInputMessage="1" showErrorMessage="1" sqref="G148:G149" xr:uid="{00000000-0002-0000-0000-00000B000000}">
      <formula1>"Select,MB,GB"</formula1>
    </dataValidation>
    <dataValidation type="list" allowBlank="1" showInputMessage="1" showErrorMessage="1" sqref="I210:I215" xr:uid="{00000000-0002-0000-0000-00000C000000}">
      <formula1>"Select,Green/Grün/A,Yellow/Gelb/B,RED/ROT/C"</formula1>
    </dataValidation>
    <dataValidation type="list" allowBlank="1" showInputMessage="1" showErrorMessage="1" sqref="E197:E207" xr:uid="{00000000-0002-0000-0000-00000D000000}">
      <formula1>"Select,Yes,No,Planned"</formula1>
    </dataValidation>
    <dataValidation allowBlank="1" showInputMessage="1" showErrorMessage="1" prompt="Insert date" sqref="F197:F207 F302:G305" xr:uid="{00000000-0002-0000-0000-00000E000000}"/>
    <dataValidation allowBlank="1" showInputMessage="1" showErrorMessage="1" prompt="Enter numeric value only" sqref="H226:H227" xr:uid="{00000000-0002-0000-0000-00000F000000}"/>
    <dataValidation allowBlank="1" showInputMessage="1" showErrorMessage="1" prompt="Insert numeric value" sqref="E148:F149" xr:uid="{00000000-0002-0000-0000-000010000000}"/>
    <dataValidation type="list" allowBlank="1" showInputMessage="1" showErrorMessage="1" sqref="F170" xr:uid="{00000000-0002-0000-0000-000011000000}">
      <formula1>"Select,DDP,DPU,FCA"</formula1>
    </dataValidation>
    <dataValidation type="list" allowBlank="1" showInputMessage="1" showErrorMessage="1" sqref="D242:D249 I246:I249 G242:G247" xr:uid="{00000000-0002-0000-0000-000012000000}">
      <formula1>"Select,YES,NO"</formula1>
    </dataValidation>
    <dataValidation type="list" allowBlank="1" showInputMessage="1" showErrorMessage="1" prompt="For reporting use FO-122 only" sqref="I242:I245" xr:uid="{00000000-0002-0000-0000-000013000000}">
      <formula1>"Select,YES,NO"</formula1>
    </dataValidation>
    <dataValidation type="list" allowBlank="1" showInputMessage="1" showErrorMessage="1" sqref="D290:G290 D258:G258 D256:G256 D262:G262 D267:G267 D269:G269 D271:G271 D278:G278 D273:G273 D260:G260 D280:G280 D282:G282 D284:G284 D286:G286 D288:G288 C295:D295" xr:uid="{00000000-0002-0000-0000-000014000000}">
      <formula1>"X"</formula1>
    </dataValidation>
    <dataValidation allowBlank="1" showInputMessage="1" showErrorMessage="1" prompt="Maßnahmenplan ist zu erstellen /ggfs. TOP-Q Gespräch" sqref="D294" xr:uid="{00000000-0002-0000-0000-000015000000}"/>
    <dataValidation type="list" allowBlank="1" showInputMessage="1" showErrorMessage="1" prompt="Maßnahmenplan ist zu erstellen und binnen 14 Tagen an SQA und Einkauf zu reporten /ggfs. TOP-Q Gespräch" sqref="E295:G295" xr:uid="{00000000-0002-0000-0000-000016000000}">
      <formula1>"X"</formula1>
    </dataValidation>
    <dataValidation allowBlank="1" showInputMessage="1" showErrorMessage="1" prompt="Maßnahmenplan ist zu erstellen und binnen 14 Tagen an SQA und Einkauf zu reporten /ggfs. TOP-Q Gespräch" sqref="E294:G294" xr:uid="{00000000-0002-0000-0000-000017000000}"/>
    <dataValidation type="list" allowBlank="1" showInputMessage="1" showErrorMessage="1" sqref="I119:I120 E135:E136" xr:uid="{00000000-0002-0000-0000-000018000000}">
      <formula1>"Select,Yes,No,N/A"</formula1>
    </dataValidation>
    <dataValidation type="list" allowBlank="1" showInputMessage="1" showErrorMessage="1" sqref="G248:G249" xr:uid="{00000000-0002-0000-0000-000019000000}">
      <formula1>"Select,YES,NO,N/A"</formula1>
    </dataValidation>
    <dataValidation allowBlank="1" showInputMessage="1" showErrorMessage="1" prompt="Space for other surfaces_x000a_Platz für andere Oberflächen_x000a_" sqref="H237:H238 I237" xr:uid="{00000000-0002-0000-0000-00001A000000}"/>
  </dataValidations>
  <hyperlinks>
    <hyperlink ref="E113:G113" location="'Country Codes'!A1" display="Country Code / Landeskurzzeichen" xr:uid="{00000000-0004-0000-0000-000000000000}"/>
  </hyperlinks>
  <pageMargins left="0.35433070866141736" right="0.23622047244094491" top="0.23622047244094491" bottom="0.19685039370078741" header="0.51181102362204722" footer="0.51181102362204722"/>
  <pageSetup paperSize="9" scale="66" fitToHeight="0" orientation="portrait" r:id="rId1"/>
  <headerFooter alignWithMargins="0">
    <oddFooter>&amp;L&amp;8owner: Hofer B. / PUR&amp;C&amp;A
EK/15/D0/05&amp;R&amp;8FO-008 Rev. 001
edition: 2019/04/01
print date: &amp;D / &amp;T
page: &amp;P/&amp;N</oddFooter>
  </headerFooter>
  <rowBreaks count="5" manualBreakCount="5">
    <brk id="53" max="8" man="1"/>
    <brk id="86" max="8" man="1"/>
    <brk id="168" max="8" man="1"/>
    <brk id="178" max="8" man="1"/>
    <brk id="263" max="8"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1B000000}">
          <x14:formula1>
            <xm:f>Input!$B$2:$B$5</xm:f>
          </x14:formula1>
          <xm:sqref>E121:F125</xm:sqref>
        </x14:dataValidation>
        <x14:dataValidation type="list" allowBlank="1" showInputMessage="1" showErrorMessage="1" prompt="use 48 weeks year for capacity planning" xr:uid="{00000000-0002-0000-0000-00001C000000}">
          <x14:formula1>
            <xm:f>Input!$A$24:$A$190</xm:f>
          </x14:formula1>
          <xm:sqref>I141</xm:sqref>
        </x14:dataValidation>
        <x14:dataValidation type="list" allowBlank="1" showInputMessage="1" showErrorMessage="1" xr:uid="{00000000-0002-0000-0000-00001D000000}">
          <x14:formula1>
            <xm:f>Input!$A$1:$A$20</xm:f>
          </x14:formula1>
          <xm:sqref>B197:D207</xm:sqref>
        </x14:dataValidation>
        <x14:dataValidation type="list" allowBlank="1" showInputMessage="1" showErrorMessage="1" xr:uid="{00000000-0002-0000-0000-00001E000000}">
          <x14:formula1>
            <xm:f>Input!$B$24:$B$45</xm:f>
          </x14:formula1>
          <xm:sqref>I226:I227</xm:sqref>
        </x14:dataValidation>
        <x14:dataValidation type="list" allowBlank="1" showInputMessage="1" showErrorMessage="1" xr:uid="{00000000-0002-0000-0000-00001F000000}">
          <x14:formula1>
            <xm:f>Input!$B$10:$B$16</xm:f>
          </x14:formula1>
          <xm:sqref>F172:F177</xm:sqref>
        </x14:dataValidation>
        <x14:dataValidation type="list" allowBlank="1" showInputMessage="1" showErrorMessage="1" xr:uid="{00000000-0002-0000-0000-000020000000}">
          <x14:formula1>
            <xm:f>Input!$C$10:$C$16</xm:f>
          </x14:formula1>
          <xm:sqref>G172:I175</xm:sqref>
        </x14:dataValidation>
        <x14:dataValidation type="list" allowBlank="1" showInputMessage="1" showErrorMessage="1" xr:uid="{00000000-0002-0000-0000-000021000000}">
          <x14:formula1>
            <xm:f>Input!$E$11:$E$13</xm:f>
          </x14:formula1>
          <xm:sqref>G176:I177</xm:sqref>
        </x14:dataValidation>
        <x14:dataValidation type="list" allowBlank="1" showInputMessage="1" showErrorMessage="1" xr:uid="{00000000-0002-0000-0000-000022000000}">
          <x14:formula1>
            <xm:f>'Country Codes'!$C$4:$C$256</xm:f>
          </x14:formula1>
          <xm:sqref>E114:G118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2"/>
  <sheetViews>
    <sheetView showGridLines="0" workbookViewId="0">
      <pane ySplit="3" topLeftCell="A4" activePane="bottomLeft" state="frozen"/>
      <selection pane="bottomLeft" activeCell="C15" sqref="C15"/>
    </sheetView>
  </sheetViews>
  <sheetFormatPr baseColWidth="10" defaultRowHeight="12.75" x14ac:dyDescent="0.2"/>
  <cols>
    <col min="1" max="1" width="3.28515625" customWidth="1"/>
    <col min="2" max="2" width="54.7109375" customWidth="1"/>
    <col min="3" max="3" width="40.7109375" customWidth="1"/>
  </cols>
  <sheetData>
    <row r="1" spans="1:3" ht="23.25" x14ac:dyDescent="0.2">
      <c r="A1" s="648" t="s">
        <v>354</v>
      </c>
      <c r="B1" s="649"/>
      <c r="C1" s="649"/>
    </row>
    <row r="2" spans="1:3" ht="20.25" x14ac:dyDescent="0.2">
      <c r="A2" s="255"/>
      <c r="B2" s="255" t="s">
        <v>355</v>
      </c>
      <c r="C2" s="256" t="s">
        <v>356</v>
      </c>
    </row>
    <row r="3" spans="1:3" ht="18" x14ac:dyDescent="0.2">
      <c r="A3" s="259" t="s">
        <v>357</v>
      </c>
      <c r="B3" s="259"/>
      <c r="C3" s="257"/>
    </row>
    <row r="4" spans="1:3" s="260" customFormat="1" x14ac:dyDescent="0.2">
      <c r="A4" s="261"/>
      <c r="B4" s="263" t="s">
        <v>358</v>
      </c>
      <c r="C4" s="264" t="s">
        <v>359</v>
      </c>
    </row>
    <row r="5" spans="1:3" s="260" customFormat="1" x14ac:dyDescent="0.2">
      <c r="A5" s="254"/>
      <c r="B5" s="265" t="s">
        <v>360</v>
      </c>
      <c r="C5" s="266" t="s">
        <v>361</v>
      </c>
    </row>
    <row r="6" spans="1:3" s="260" customFormat="1" x14ac:dyDescent="0.2">
      <c r="A6" s="261"/>
      <c r="B6" s="267" t="s">
        <v>362</v>
      </c>
      <c r="C6" s="268" t="s">
        <v>363</v>
      </c>
    </row>
    <row r="7" spans="1:3" s="260" customFormat="1" x14ac:dyDescent="0.2">
      <c r="A7" s="254"/>
      <c r="B7" s="265" t="s">
        <v>364</v>
      </c>
      <c r="C7" s="266" t="s">
        <v>365</v>
      </c>
    </row>
    <row r="8" spans="1:3" s="260" customFormat="1" x14ac:dyDescent="0.2">
      <c r="A8" s="261"/>
      <c r="B8" s="267" t="s">
        <v>366</v>
      </c>
      <c r="C8" s="268" t="s">
        <v>367</v>
      </c>
    </row>
    <row r="9" spans="1:3" s="260" customFormat="1" x14ac:dyDescent="0.2">
      <c r="A9" s="254"/>
      <c r="B9" s="265" t="s">
        <v>368</v>
      </c>
      <c r="C9" s="266" t="s">
        <v>369</v>
      </c>
    </row>
    <row r="10" spans="1:3" s="260" customFormat="1" x14ac:dyDescent="0.2">
      <c r="A10" s="261"/>
      <c r="B10" s="267" t="s">
        <v>370</v>
      </c>
      <c r="C10" s="268" t="s">
        <v>371</v>
      </c>
    </row>
    <row r="11" spans="1:3" s="260" customFormat="1" x14ac:dyDescent="0.2">
      <c r="A11" s="254"/>
      <c r="B11" s="265" t="s">
        <v>372</v>
      </c>
      <c r="C11" s="266" t="s">
        <v>373</v>
      </c>
    </row>
    <row r="12" spans="1:3" s="260" customFormat="1" x14ac:dyDescent="0.2">
      <c r="A12" s="261"/>
      <c r="B12" s="267" t="s">
        <v>374</v>
      </c>
      <c r="C12" s="268" t="s">
        <v>375</v>
      </c>
    </row>
    <row r="13" spans="1:3" s="260" customFormat="1" x14ac:dyDescent="0.2">
      <c r="A13" s="254"/>
      <c r="B13" s="265" t="s">
        <v>376</v>
      </c>
      <c r="C13" s="266" t="s">
        <v>377</v>
      </c>
    </row>
    <row r="14" spans="1:3" s="260" customFormat="1" x14ac:dyDescent="0.2">
      <c r="A14" s="261"/>
      <c r="B14" s="267" t="s">
        <v>378</v>
      </c>
      <c r="C14" s="268" t="s">
        <v>379</v>
      </c>
    </row>
    <row r="15" spans="1:3" s="260" customFormat="1" x14ac:dyDescent="0.2">
      <c r="A15" s="254"/>
      <c r="B15" s="265" t="s">
        <v>380</v>
      </c>
      <c r="C15" s="266" t="s">
        <v>381</v>
      </c>
    </row>
    <row r="16" spans="1:3" s="260" customFormat="1" x14ac:dyDescent="0.2">
      <c r="A16" s="261"/>
      <c r="B16" s="267" t="s">
        <v>382</v>
      </c>
      <c r="C16" s="268" t="s">
        <v>383</v>
      </c>
    </row>
    <row r="17" spans="1:3" s="260" customFormat="1" x14ac:dyDescent="0.2">
      <c r="A17" s="254"/>
      <c r="B17" s="265" t="s">
        <v>384</v>
      </c>
      <c r="C17" s="266" t="s">
        <v>385</v>
      </c>
    </row>
    <row r="18" spans="1:3" s="260" customFormat="1" x14ac:dyDescent="0.2">
      <c r="A18" s="261"/>
      <c r="B18" s="267" t="s">
        <v>386</v>
      </c>
      <c r="C18" s="268" t="s">
        <v>387</v>
      </c>
    </row>
    <row r="19" spans="1:3" s="260" customFormat="1" x14ac:dyDescent="0.2">
      <c r="A19" s="254"/>
      <c r="B19" s="265" t="s">
        <v>388</v>
      </c>
      <c r="C19" s="266" t="s">
        <v>389</v>
      </c>
    </row>
    <row r="20" spans="1:3" s="260" customFormat="1" x14ac:dyDescent="0.2">
      <c r="A20" s="261"/>
      <c r="B20" s="267" t="s">
        <v>390</v>
      </c>
      <c r="C20" s="268" t="s">
        <v>391</v>
      </c>
    </row>
    <row r="21" spans="1:3" s="260" customFormat="1" x14ac:dyDescent="0.2">
      <c r="A21" s="254"/>
      <c r="B21" s="265" t="s">
        <v>392</v>
      </c>
      <c r="C21" s="266" t="s">
        <v>393</v>
      </c>
    </row>
    <row r="22" spans="1:3" s="260" customFormat="1" x14ac:dyDescent="0.2">
      <c r="A22" s="261"/>
      <c r="B22" s="267" t="s">
        <v>394</v>
      </c>
      <c r="C22" s="268" t="s">
        <v>395</v>
      </c>
    </row>
    <row r="23" spans="1:3" s="260" customFormat="1" x14ac:dyDescent="0.2">
      <c r="A23" s="254"/>
      <c r="B23" s="265" t="s">
        <v>396</v>
      </c>
      <c r="C23" s="266" t="s">
        <v>397</v>
      </c>
    </row>
    <row r="24" spans="1:3" s="260" customFormat="1" x14ac:dyDescent="0.2">
      <c r="A24" s="261"/>
      <c r="B24" s="267" t="s">
        <v>398</v>
      </c>
      <c r="C24" s="268" t="s">
        <v>399</v>
      </c>
    </row>
    <row r="25" spans="1:3" s="260" customFormat="1" x14ac:dyDescent="0.2">
      <c r="A25" s="254"/>
      <c r="B25" s="265" t="s">
        <v>400</v>
      </c>
      <c r="C25" s="266" t="s">
        <v>401</v>
      </c>
    </row>
    <row r="26" spans="1:3" s="260" customFormat="1" x14ac:dyDescent="0.2">
      <c r="A26" s="261"/>
      <c r="B26" s="267" t="s">
        <v>402</v>
      </c>
      <c r="C26" s="268" t="s">
        <v>403</v>
      </c>
    </row>
    <row r="27" spans="1:3" s="260" customFormat="1" x14ac:dyDescent="0.2">
      <c r="A27" s="254"/>
      <c r="B27" s="265" t="s">
        <v>404</v>
      </c>
      <c r="C27" s="266" t="s">
        <v>405</v>
      </c>
    </row>
    <row r="28" spans="1:3" s="260" customFormat="1" x14ac:dyDescent="0.2">
      <c r="A28" s="261"/>
      <c r="B28" s="267" t="s">
        <v>406</v>
      </c>
      <c r="C28" s="268" t="s">
        <v>407</v>
      </c>
    </row>
    <row r="29" spans="1:3" s="260" customFormat="1" x14ac:dyDescent="0.2">
      <c r="A29" s="254"/>
      <c r="B29" s="265" t="s">
        <v>408</v>
      </c>
      <c r="C29" s="266" t="s">
        <v>409</v>
      </c>
    </row>
    <row r="30" spans="1:3" s="260" customFormat="1" x14ac:dyDescent="0.2">
      <c r="A30" s="261"/>
      <c r="B30" s="267" t="s">
        <v>410</v>
      </c>
      <c r="C30" s="268" t="s">
        <v>411</v>
      </c>
    </row>
    <row r="31" spans="1:3" s="260" customFormat="1" x14ac:dyDescent="0.2">
      <c r="A31" s="254"/>
      <c r="B31" s="265" t="s">
        <v>412</v>
      </c>
      <c r="C31" s="266" t="s">
        <v>413</v>
      </c>
    </row>
    <row r="32" spans="1:3" s="260" customFormat="1" x14ac:dyDescent="0.2">
      <c r="A32" s="261"/>
      <c r="B32" s="267" t="s">
        <v>414</v>
      </c>
      <c r="C32" s="268" t="s">
        <v>415</v>
      </c>
    </row>
    <row r="33" spans="1:3" s="260" customFormat="1" x14ac:dyDescent="0.2">
      <c r="A33" s="254"/>
      <c r="B33" s="265" t="s">
        <v>416</v>
      </c>
      <c r="C33" s="266" t="s">
        <v>417</v>
      </c>
    </row>
    <row r="34" spans="1:3" s="260" customFormat="1" x14ac:dyDescent="0.2">
      <c r="A34" s="261"/>
      <c r="B34" s="267" t="s">
        <v>418</v>
      </c>
      <c r="C34" s="268" t="s">
        <v>419</v>
      </c>
    </row>
    <row r="35" spans="1:3" s="260" customFormat="1" x14ac:dyDescent="0.2">
      <c r="A35" s="254"/>
      <c r="B35" s="265" t="s">
        <v>420</v>
      </c>
      <c r="C35" s="266" t="s">
        <v>421</v>
      </c>
    </row>
    <row r="36" spans="1:3" s="260" customFormat="1" x14ac:dyDescent="0.2">
      <c r="A36" s="261"/>
      <c r="B36" s="267" t="s">
        <v>422</v>
      </c>
      <c r="C36" s="268" t="s">
        <v>423</v>
      </c>
    </row>
    <row r="37" spans="1:3" s="260" customFormat="1" x14ac:dyDescent="0.2">
      <c r="A37" s="254"/>
      <c r="B37" s="265" t="s">
        <v>424</v>
      </c>
      <c r="C37" s="266" t="s">
        <v>425</v>
      </c>
    </row>
    <row r="38" spans="1:3" s="260" customFormat="1" x14ac:dyDescent="0.2">
      <c r="A38" s="261"/>
      <c r="B38" s="267" t="s">
        <v>426</v>
      </c>
      <c r="C38" s="268" t="s">
        <v>427</v>
      </c>
    </row>
    <row r="39" spans="1:3" s="260" customFormat="1" x14ac:dyDescent="0.2">
      <c r="A39" s="254"/>
      <c r="B39" s="265" t="s">
        <v>428</v>
      </c>
      <c r="C39" s="266" t="s">
        <v>429</v>
      </c>
    </row>
    <row r="40" spans="1:3" s="260" customFormat="1" x14ac:dyDescent="0.2">
      <c r="A40" s="261"/>
      <c r="B40" s="267" t="s">
        <v>430</v>
      </c>
      <c r="C40" s="268" t="s">
        <v>431</v>
      </c>
    </row>
    <row r="41" spans="1:3" s="260" customFormat="1" x14ac:dyDescent="0.2">
      <c r="A41" s="254"/>
      <c r="B41" s="265" t="s">
        <v>432</v>
      </c>
      <c r="C41" s="266" t="s">
        <v>433</v>
      </c>
    </row>
    <row r="42" spans="1:3" s="260" customFormat="1" x14ac:dyDescent="0.2">
      <c r="A42" s="261"/>
      <c r="B42" s="267" t="s">
        <v>434</v>
      </c>
      <c r="C42" s="268" t="s">
        <v>435</v>
      </c>
    </row>
    <row r="43" spans="1:3" s="260" customFormat="1" x14ac:dyDescent="0.2">
      <c r="A43" s="254"/>
      <c r="B43" s="265" t="s">
        <v>436</v>
      </c>
      <c r="C43" s="266" t="s">
        <v>437</v>
      </c>
    </row>
    <row r="44" spans="1:3" s="260" customFormat="1" x14ac:dyDescent="0.2">
      <c r="A44" s="261"/>
      <c r="B44" s="267" t="s">
        <v>438</v>
      </c>
      <c r="C44" s="268" t="s">
        <v>439</v>
      </c>
    </row>
    <row r="45" spans="1:3" s="260" customFormat="1" x14ac:dyDescent="0.2">
      <c r="A45" s="254"/>
      <c r="B45" s="265" t="s">
        <v>440</v>
      </c>
      <c r="C45" s="266" t="s">
        <v>441</v>
      </c>
    </row>
    <row r="46" spans="1:3" s="260" customFormat="1" x14ac:dyDescent="0.2">
      <c r="A46" s="261"/>
      <c r="B46" s="267" t="s">
        <v>442</v>
      </c>
      <c r="C46" s="268" t="s">
        <v>443</v>
      </c>
    </row>
    <row r="47" spans="1:3" s="260" customFormat="1" x14ac:dyDescent="0.2">
      <c r="A47" s="254"/>
      <c r="B47" s="265" t="s">
        <v>444</v>
      </c>
      <c r="C47" s="266" t="s">
        <v>445</v>
      </c>
    </row>
    <row r="48" spans="1:3" s="260" customFormat="1" x14ac:dyDescent="0.2">
      <c r="A48" s="261"/>
      <c r="B48" s="267" t="s">
        <v>446</v>
      </c>
      <c r="C48" s="268" t="s">
        <v>447</v>
      </c>
    </row>
    <row r="49" spans="1:3" s="260" customFormat="1" x14ac:dyDescent="0.2">
      <c r="A49" s="254"/>
      <c r="B49" s="265" t="s">
        <v>448</v>
      </c>
      <c r="C49" s="266" t="s">
        <v>449</v>
      </c>
    </row>
    <row r="50" spans="1:3" s="260" customFormat="1" x14ac:dyDescent="0.2">
      <c r="A50" s="261"/>
      <c r="B50" s="267" t="s">
        <v>450</v>
      </c>
      <c r="C50" s="268" t="s">
        <v>451</v>
      </c>
    </row>
    <row r="51" spans="1:3" s="260" customFormat="1" x14ac:dyDescent="0.2">
      <c r="A51" s="254"/>
      <c r="B51" s="265" t="s">
        <v>452</v>
      </c>
      <c r="C51" s="266" t="s">
        <v>453</v>
      </c>
    </row>
    <row r="52" spans="1:3" s="260" customFormat="1" x14ac:dyDescent="0.2">
      <c r="A52" s="261"/>
      <c r="B52" s="267" t="s">
        <v>454</v>
      </c>
      <c r="C52" s="268" t="s">
        <v>455</v>
      </c>
    </row>
    <row r="53" spans="1:3" s="260" customFormat="1" x14ac:dyDescent="0.2">
      <c r="A53" s="254"/>
      <c r="B53" s="265" t="s">
        <v>456</v>
      </c>
      <c r="C53" s="266" t="s">
        <v>457</v>
      </c>
    </row>
    <row r="54" spans="1:3" s="260" customFormat="1" x14ac:dyDescent="0.2">
      <c r="A54" s="261"/>
      <c r="B54" s="267" t="s">
        <v>458</v>
      </c>
      <c r="C54" s="268" t="s">
        <v>459</v>
      </c>
    </row>
    <row r="55" spans="1:3" s="260" customFormat="1" x14ac:dyDescent="0.2">
      <c r="A55" s="254"/>
      <c r="B55" s="265" t="s">
        <v>460</v>
      </c>
      <c r="C55" s="266" t="s">
        <v>461</v>
      </c>
    </row>
    <row r="56" spans="1:3" s="260" customFormat="1" x14ac:dyDescent="0.2">
      <c r="A56" s="261"/>
      <c r="B56" s="267" t="s">
        <v>462</v>
      </c>
      <c r="C56" s="268" t="s">
        <v>463</v>
      </c>
    </row>
    <row r="57" spans="1:3" s="260" customFormat="1" x14ac:dyDescent="0.2">
      <c r="A57" s="254"/>
      <c r="B57" s="265" t="s">
        <v>464</v>
      </c>
      <c r="C57" s="266" t="s">
        <v>465</v>
      </c>
    </row>
    <row r="58" spans="1:3" s="260" customFormat="1" x14ac:dyDescent="0.2">
      <c r="A58" s="261"/>
      <c r="B58" s="267" t="s">
        <v>466</v>
      </c>
      <c r="C58" s="268" t="s">
        <v>467</v>
      </c>
    </row>
    <row r="59" spans="1:3" s="260" customFormat="1" x14ac:dyDescent="0.2">
      <c r="A59" s="254"/>
      <c r="B59" s="265" t="s">
        <v>468</v>
      </c>
      <c r="C59" s="266" t="s">
        <v>469</v>
      </c>
    </row>
    <row r="60" spans="1:3" s="260" customFormat="1" x14ac:dyDescent="0.2">
      <c r="A60" s="261"/>
      <c r="B60" s="267" t="s">
        <v>470</v>
      </c>
      <c r="C60" s="268" t="s">
        <v>471</v>
      </c>
    </row>
    <row r="61" spans="1:3" s="260" customFormat="1" x14ac:dyDescent="0.2">
      <c r="A61" s="254"/>
      <c r="B61" s="265" t="s">
        <v>472</v>
      </c>
      <c r="C61" s="266" t="s">
        <v>473</v>
      </c>
    </row>
    <row r="62" spans="1:3" s="260" customFormat="1" x14ac:dyDescent="0.2">
      <c r="A62" s="261"/>
      <c r="B62" s="267" t="s">
        <v>474</v>
      </c>
      <c r="C62" s="268" t="s">
        <v>475</v>
      </c>
    </row>
    <row r="63" spans="1:3" s="260" customFormat="1" ht="13.5" thickBot="1" x14ac:dyDescent="0.25">
      <c r="A63" s="254"/>
      <c r="B63" s="265" t="s">
        <v>476</v>
      </c>
      <c r="C63" s="266" t="s">
        <v>477</v>
      </c>
    </row>
    <row r="64" spans="1:3" ht="18" x14ac:dyDescent="0.2">
      <c r="A64" s="258" t="s">
        <v>478</v>
      </c>
      <c r="B64" s="269"/>
      <c r="C64" s="270"/>
    </row>
    <row r="65" spans="1:3" s="260" customFormat="1" x14ac:dyDescent="0.2">
      <c r="A65" s="254"/>
      <c r="B65" s="265" t="s">
        <v>479</v>
      </c>
      <c r="C65" s="266" t="s">
        <v>480</v>
      </c>
    </row>
    <row r="66" spans="1:3" s="260" customFormat="1" x14ac:dyDescent="0.2">
      <c r="A66" s="261"/>
      <c r="B66" s="267" t="s">
        <v>481</v>
      </c>
      <c r="C66" s="268" t="s">
        <v>482</v>
      </c>
    </row>
    <row r="67" spans="1:3" s="260" customFormat="1" x14ac:dyDescent="0.2">
      <c r="A67" s="254"/>
      <c r="B67" s="265" t="s">
        <v>483</v>
      </c>
      <c r="C67" s="266" t="s">
        <v>484</v>
      </c>
    </row>
    <row r="68" spans="1:3" s="260" customFormat="1" x14ac:dyDescent="0.2">
      <c r="A68" s="261"/>
      <c r="B68" s="267" t="s">
        <v>485</v>
      </c>
      <c r="C68" s="268" t="s">
        <v>486</v>
      </c>
    </row>
    <row r="69" spans="1:3" s="260" customFormat="1" x14ac:dyDescent="0.2">
      <c r="A69" s="254"/>
      <c r="B69" s="265" t="s">
        <v>487</v>
      </c>
      <c r="C69" s="266" t="s">
        <v>488</v>
      </c>
    </row>
    <row r="70" spans="1:3" s="260" customFormat="1" x14ac:dyDescent="0.2">
      <c r="A70" s="261"/>
      <c r="B70" s="267" t="s">
        <v>489</v>
      </c>
      <c r="C70" s="268" t="s">
        <v>490</v>
      </c>
    </row>
    <row r="71" spans="1:3" s="260" customFormat="1" x14ac:dyDescent="0.2">
      <c r="A71" s="254"/>
      <c r="B71" s="265" t="s">
        <v>491</v>
      </c>
      <c r="C71" s="266" t="s">
        <v>492</v>
      </c>
    </row>
    <row r="72" spans="1:3" s="260" customFormat="1" x14ac:dyDescent="0.2">
      <c r="A72" s="261"/>
      <c r="B72" s="267" t="s">
        <v>493</v>
      </c>
      <c r="C72" s="268" t="s">
        <v>494</v>
      </c>
    </row>
    <row r="73" spans="1:3" s="260" customFormat="1" x14ac:dyDescent="0.2">
      <c r="A73" s="254"/>
      <c r="B73" s="265" t="s">
        <v>495</v>
      </c>
      <c r="C73" s="266" t="s">
        <v>496</v>
      </c>
    </row>
    <row r="74" spans="1:3" s="260" customFormat="1" x14ac:dyDescent="0.2">
      <c r="A74" s="261"/>
      <c r="B74" s="267" t="s">
        <v>497</v>
      </c>
      <c r="C74" s="268" t="s">
        <v>498</v>
      </c>
    </row>
    <row r="75" spans="1:3" s="260" customFormat="1" x14ac:dyDescent="0.2">
      <c r="A75" s="254"/>
      <c r="B75" s="265" t="s">
        <v>499</v>
      </c>
      <c r="C75" s="266" t="s">
        <v>500</v>
      </c>
    </row>
    <row r="76" spans="1:3" s="260" customFormat="1" x14ac:dyDescent="0.2">
      <c r="A76" s="261"/>
      <c r="B76" s="267" t="s">
        <v>501</v>
      </c>
      <c r="C76" s="268" t="s">
        <v>502</v>
      </c>
    </row>
    <row r="77" spans="1:3" s="260" customFormat="1" x14ac:dyDescent="0.2">
      <c r="A77" s="254"/>
      <c r="B77" s="265" t="s">
        <v>503</v>
      </c>
      <c r="C77" s="266" t="s">
        <v>504</v>
      </c>
    </row>
    <row r="78" spans="1:3" s="260" customFormat="1" x14ac:dyDescent="0.2">
      <c r="A78" s="261"/>
      <c r="B78" s="267" t="s">
        <v>505</v>
      </c>
      <c r="C78" s="268" t="s">
        <v>506</v>
      </c>
    </row>
    <row r="79" spans="1:3" s="260" customFormat="1" x14ac:dyDescent="0.2">
      <c r="A79" s="254"/>
      <c r="B79" s="265" t="s">
        <v>507</v>
      </c>
      <c r="C79" s="266" t="s">
        <v>508</v>
      </c>
    </row>
    <row r="80" spans="1:3" s="260" customFormat="1" x14ac:dyDescent="0.2">
      <c r="A80" s="261"/>
      <c r="B80" s="267" t="s">
        <v>509</v>
      </c>
      <c r="C80" s="268" t="s">
        <v>510</v>
      </c>
    </row>
    <row r="81" spans="1:3" s="260" customFormat="1" x14ac:dyDescent="0.2">
      <c r="A81" s="254"/>
      <c r="B81" s="265" t="s">
        <v>511</v>
      </c>
      <c r="C81" s="266" t="s">
        <v>512</v>
      </c>
    </row>
    <row r="82" spans="1:3" s="260" customFormat="1" x14ac:dyDescent="0.2">
      <c r="A82" s="261"/>
      <c r="B82" s="267" t="s">
        <v>513</v>
      </c>
      <c r="C82" s="268" t="s">
        <v>514</v>
      </c>
    </row>
    <row r="83" spans="1:3" s="260" customFormat="1" x14ac:dyDescent="0.2">
      <c r="A83" s="254"/>
      <c r="B83" s="265" t="s">
        <v>515</v>
      </c>
      <c r="C83" s="266" t="s">
        <v>516</v>
      </c>
    </row>
    <row r="84" spans="1:3" s="260" customFormat="1" x14ac:dyDescent="0.2">
      <c r="A84" s="261"/>
      <c r="B84" s="267" t="s">
        <v>517</v>
      </c>
      <c r="C84" s="268" t="s">
        <v>518</v>
      </c>
    </row>
    <row r="85" spans="1:3" s="260" customFormat="1" x14ac:dyDescent="0.2">
      <c r="A85" s="254"/>
      <c r="B85" s="265" t="s">
        <v>519</v>
      </c>
      <c r="C85" s="266" t="s">
        <v>520</v>
      </c>
    </row>
    <row r="86" spans="1:3" s="260" customFormat="1" x14ac:dyDescent="0.2">
      <c r="A86" s="261"/>
      <c r="B86" s="267" t="s">
        <v>521</v>
      </c>
      <c r="C86" s="268" t="s">
        <v>522</v>
      </c>
    </row>
    <row r="87" spans="1:3" s="260" customFormat="1" x14ac:dyDescent="0.2">
      <c r="A87" s="254"/>
      <c r="B87" s="265" t="s">
        <v>523</v>
      </c>
      <c r="C87" s="266" t="s">
        <v>524</v>
      </c>
    </row>
    <row r="88" spans="1:3" s="260" customFormat="1" x14ac:dyDescent="0.2">
      <c r="A88" s="261"/>
      <c r="B88" s="267" t="s">
        <v>525</v>
      </c>
      <c r="C88" s="268" t="s">
        <v>526</v>
      </c>
    </row>
    <row r="89" spans="1:3" s="260" customFormat="1" x14ac:dyDescent="0.2">
      <c r="A89" s="254"/>
      <c r="B89" s="265" t="s">
        <v>527</v>
      </c>
      <c r="C89" s="266" t="s">
        <v>528</v>
      </c>
    </row>
    <row r="90" spans="1:3" s="260" customFormat="1" x14ac:dyDescent="0.2">
      <c r="A90" s="261"/>
      <c r="B90" s="267" t="s">
        <v>529</v>
      </c>
      <c r="C90" s="268" t="s">
        <v>530</v>
      </c>
    </row>
    <row r="91" spans="1:3" s="260" customFormat="1" x14ac:dyDescent="0.2">
      <c r="A91" s="254"/>
      <c r="B91" s="265" t="s">
        <v>531</v>
      </c>
      <c r="C91" s="266" t="s">
        <v>532</v>
      </c>
    </row>
    <row r="92" spans="1:3" s="260" customFormat="1" x14ac:dyDescent="0.2">
      <c r="A92" s="261"/>
      <c r="B92" s="267" t="s">
        <v>533</v>
      </c>
      <c r="C92" s="268" t="s">
        <v>534</v>
      </c>
    </row>
    <row r="93" spans="1:3" s="260" customFormat="1" x14ac:dyDescent="0.2">
      <c r="A93" s="254"/>
      <c r="B93" s="265" t="s">
        <v>535</v>
      </c>
      <c r="C93" s="266" t="s">
        <v>536</v>
      </c>
    </row>
    <row r="94" spans="1:3" s="260" customFormat="1" x14ac:dyDescent="0.2">
      <c r="A94" s="261"/>
      <c r="B94" s="267" t="s">
        <v>537</v>
      </c>
      <c r="C94" s="268" t="s">
        <v>538</v>
      </c>
    </row>
    <row r="95" spans="1:3" s="260" customFormat="1" x14ac:dyDescent="0.2">
      <c r="A95" s="254"/>
      <c r="B95" s="265" t="s">
        <v>539</v>
      </c>
      <c r="C95" s="266" t="s">
        <v>540</v>
      </c>
    </row>
    <row r="96" spans="1:3" s="260" customFormat="1" x14ac:dyDescent="0.2">
      <c r="A96" s="261"/>
      <c r="B96" s="267" t="s">
        <v>541</v>
      </c>
      <c r="C96" s="268" t="s">
        <v>542</v>
      </c>
    </row>
    <row r="97" spans="1:3" s="260" customFormat="1" x14ac:dyDescent="0.2">
      <c r="A97" s="254"/>
      <c r="B97" s="265" t="s">
        <v>543</v>
      </c>
      <c r="C97" s="266" t="s">
        <v>544</v>
      </c>
    </row>
    <row r="98" spans="1:3" s="260" customFormat="1" x14ac:dyDescent="0.2">
      <c r="A98" s="261"/>
      <c r="B98" s="267" t="s">
        <v>545</v>
      </c>
      <c r="C98" s="268" t="s">
        <v>546</v>
      </c>
    </row>
    <row r="99" spans="1:3" s="260" customFormat="1" ht="13.5" thickBot="1" x14ac:dyDescent="0.25">
      <c r="A99" s="254"/>
      <c r="B99" s="265" t="s">
        <v>547</v>
      </c>
      <c r="C99" s="266" t="s">
        <v>548</v>
      </c>
    </row>
    <row r="100" spans="1:3" s="260" customFormat="1" ht="18" x14ac:dyDescent="0.2">
      <c r="A100" s="262" t="s">
        <v>549</v>
      </c>
      <c r="B100" s="271"/>
      <c r="C100" s="272"/>
    </row>
    <row r="101" spans="1:3" s="260" customFormat="1" x14ac:dyDescent="0.2">
      <c r="A101" s="254"/>
      <c r="B101" s="265" t="s">
        <v>550</v>
      </c>
      <c r="C101" s="266" t="s">
        <v>551</v>
      </c>
    </row>
    <row r="102" spans="1:3" s="260" customFormat="1" x14ac:dyDescent="0.2">
      <c r="A102" s="261"/>
      <c r="B102" s="267" t="s">
        <v>552</v>
      </c>
      <c r="C102" s="268" t="s">
        <v>553</v>
      </c>
    </row>
    <row r="103" spans="1:3" s="260" customFormat="1" x14ac:dyDescent="0.2">
      <c r="A103" s="254"/>
      <c r="B103" s="265" t="s">
        <v>554</v>
      </c>
      <c r="C103" s="266" t="s">
        <v>555</v>
      </c>
    </row>
    <row r="104" spans="1:3" s="260" customFormat="1" x14ac:dyDescent="0.2">
      <c r="A104" s="261"/>
      <c r="B104" s="267" t="s">
        <v>556</v>
      </c>
      <c r="C104" s="268" t="s">
        <v>557</v>
      </c>
    </row>
    <row r="105" spans="1:3" s="260" customFormat="1" x14ac:dyDescent="0.2">
      <c r="A105" s="254"/>
      <c r="B105" s="265" t="s">
        <v>558</v>
      </c>
      <c r="C105" s="266" t="s">
        <v>559</v>
      </c>
    </row>
    <row r="106" spans="1:3" s="260" customFormat="1" x14ac:dyDescent="0.2">
      <c r="A106" s="261"/>
      <c r="B106" s="267" t="s">
        <v>560</v>
      </c>
      <c r="C106" s="268" t="s">
        <v>561</v>
      </c>
    </row>
    <row r="107" spans="1:3" s="260" customFormat="1" x14ac:dyDescent="0.2">
      <c r="A107" s="254"/>
      <c r="B107" s="265" t="s">
        <v>562</v>
      </c>
      <c r="C107" s="266" t="s">
        <v>563</v>
      </c>
    </row>
    <row r="108" spans="1:3" s="260" customFormat="1" x14ac:dyDescent="0.2">
      <c r="A108" s="261"/>
      <c r="B108" s="267" t="s">
        <v>564</v>
      </c>
      <c r="C108" s="268" t="s">
        <v>565</v>
      </c>
    </row>
    <row r="109" spans="1:3" s="260" customFormat="1" x14ac:dyDescent="0.2">
      <c r="A109" s="254"/>
      <c r="B109" s="265" t="s">
        <v>566</v>
      </c>
      <c r="C109" s="266" t="s">
        <v>567</v>
      </c>
    </row>
    <row r="110" spans="1:3" s="260" customFormat="1" x14ac:dyDescent="0.2">
      <c r="A110" s="261"/>
      <c r="B110" s="267" t="s">
        <v>568</v>
      </c>
      <c r="C110" s="268" t="s">
        <v>569</v>
      </c>
    </row>
    <row r="111" spans="1:3" s="260" customFormat="1" x14ac:dyDescent="0.2">
      <c r="A111" s="254"/>
      <c r="B111" s="265" t="s">
        <v>570</v>
      </c>
      <c r="C111" s="266" t="s">
        <v>571</v>
      </c>
    </row>
    <row r="112" spans="1:3" s="260" customFormat="1" x14ac:dyDescent="0.2">
      <c r="A112" s="261"/>
      <c r="B112" s="267" t="s">
        <v>572</v>
      </c>
      <c r="C112" s="268" t="s">
        <v>573</v>
      </c>
    </row>
    <row r="113" spans="1:3" s="260" customFormat="1" x14ac:dyDescent="0.2">
      <c r="A113" s="254"/>
      <c r="B113" s="265" t="s">
        <v>574</v>
      </c>
      <c r="C113" s="266" t="s">
        <v>575</v>
      </c>
    </row>
    <row r="114" spans="1:3" s="260" customFormat="1" x14ac:dyDescent="0.2">
      <c r="A114" s="261"/>
      <c r="B114" s="267" t="s">
        <v>576</v>
      </c>
      <c r="C114" s="268" t="s">
        <v>577</v>
      </c>
    </row>
    <row r="115" spans="1:3" s="260" customFormat="1" x14ac:dyDescent="0.2">
      <c r="A115" s="254"/>
      <c r="B115" s="265" t="s">
        <v>578</v>
      </c>
      <c r="C115" s="266" t="s">
        <v>579</v>
      </c>
    </row>
    <row r="116" spans="1:3" s="260" customFormat="1" x14ac:dyDescent="0.2">
      <c r="A116" s="261"/>
      <c r="B116" s="267" t="s">
        <v>580</v>
      </c>
      <c r="C116" s="268" t="s">
        <v>581</v>
      </c>
    </row>
    <row r="117" spans="1:3" s="260" customFormat="1" x14ac:dyDescent="0.2">
      <c r="A117" s="254"/>
      <c r="B117" s="265" t="s">
        <v>582</v>
      </c>
      <c r="C117" s="266" t="s">
        <v>583</v>
      </c>
    </row>
    <row r="118" spans="1:3" s="260" customFormat="1" x14ac:dyDescent="0.2">
      <c r="A118" s="261"/>
      <c r="B118" s="267" t="s">
        <v>584</v>
      </c>
      <c r="C118" s="268" t="s">
        <v>585</v>
      </c>
    </row>
    <row r="119" spans="1:3" s="260" customFormat="1" x14ac:dyDescent="0.2">
      <c r="A119" s="254"/>
      <c r="B119" s="265" t="s">
        <v>586</v>
      </c>
      <c r="C119" s="266" t="s">
        <v>587</v>
      </c>
    </row>
    <row r="120" spans="1:3" s="260" customFormat="1" x14ac:dyDescent="0.2">
      <c r="A120" s="261"/>
      <c r="B120" s="267" t="s">
        <v>588</v>
      </c>
      <c r="C120" s="268" t="s">
        <v>589</v>
      </c>
    </row>
    <row r="121" spans="1:3" s="260" customFormat="1" x14ac:dyDescent="0.2">
      <c r="A121" s="254"/>
      <c r="B121" s="265" t="s">
        <v>590</v>
      </c>
      <c r="C121" s="266" t="s">
        <v>591</v>
      </c>
    </row>
    <row r="122" spans="1:3" s="260" customFormat="1" x14ac:dyDescent="0.2">
      <c r="A122" s="261"/>
      <c r="B122" s="267" t="s">
        <v>592</v>
      </c>
      <c r="C122" s="268" t="s">
        <v>593</v>
      </c>
    </row>
    <row r="123" spans="1:3" s="260" customFormat="1" x14ac:dyDescent="0.2">
      <c r="A123" s="254"/>
      <c r="B123" s="265" t="s">
        <v>594</v>
      </c>
      <c r="C123" s="266" t="s">
        <v>595</v>
      </c>
    </row>
    <row r="124" spans="1:3" s="260" customFormat="1" x14ac:dyDescent="0.2">
      <c r="A124" s="261"/>
      <c r="B124" s="267" t="s">
        <v>596</v>
      </c>
      <c r="C124" s="268" t="s">
        <v>597</v>
      </c>
    </row>
    <row r="125" spans="1:3" s="260" customFormat="1" x14ac:dyDescent="0.2">
      <c r="A125" s="254"/>
      <c r="B125" s="265" t="s">
        <v>598</v>
      </c>
      <c r="C125" s="266" t="s">
        <v>599</v>
      </c>
    </row>
    <row r="126" spans="1:3" s="260" customFormat="1" x14ac:dyDescent="0.2">
      <c r="A126" s="261"/>
      <c r="B126" s="267" t="s">
        <v>600</v>
      </c>
      <c r="C126" s="268" t="s">
        <v>601</v>
      </c>
    </row>
    <row r="127" spans="1:3" s="260" customFormat="1" x14ac:dyDescent="0.2">
      <c r="A127" s="254"/>
      <c r="B127" s="265" t="s">
        <v>602</v>
      </c>
      <c r="C127" s="266" t="s">
        <v>603</v>
      </c>
    </row>
    <row r="128" spans="1:3" s="260" customFormat="1" x14ac:dyDescent="0.2">
      <c r="A128" s="261"/>
      <c r="B128" s="267" t="s">
        <v>604</v>
      </c>
      <c r="C128" s="268" t="s">
        <v>605</v>
      </c>
    </row>
    <row r="129" spans="1:3" s="260" customFormat="1" x14ac:dyDescent="0.2">
      <c r="A129" s="254"/>
      <c r="B129" s="265" t="s">
        <v>606</v>
      </c>
      <c r="C129" s="266" t="s">
        <v>607</v>
      </c>
    </row>
    <row r="130" spans="1:3" s="260" customFormat="1" x14ac:dyDescent="0.2">
      <c r="A130" s="261"/>
      <c r="B130" s="267" t="s">
        <v>608</v>
      </c>
      <c r="C130" s="268" t="s">
        <v>609</v>
      </c>
    </row>
    <row r="131" spans="1:3" s="260" customFormat="1" x14ac:dyDescent="0.2">
      <c r="A131" s="254"/>
      <c r="B131" s="265" t="s">
        <v>610</v>
      </c>
      <c r="C131" s="266" t="s">
        <v>611</v>
      </c>
    </row>
    <row r="132" spans="1:3" s="260" customFormat="1" x14ac:dyDescent="0.2">
      <c r="A132" s="261"/>
      <c r="B132" s="267" t="s">
        <v>612</v>
      </c>
      <c r="C132" s="268" t="s">
        <v>613</v>
      </c>
    </row>
    <row r="133" spans="1:3" s="260" customFormat="1" x14ac:dyDescent="0.2">
      <c r="A133" s="254"/>
      <c r="B133" s="265" t="s">
        <v>614</v>
      </c>
      <c r="C133" s="266" t="s">
        <v>615</v>
      </c>
    </row>
    <row r="134" spans="1:3" s="260" customFormat="1" x14ac:dyDescent="0.2">
      <c r="A134" s="261"/>
      <c r="B134" s="267" t="s">
        <v>616</v>
      </c>
      <c r="C134" s="268" t="s">
        <v>617</v>
      </c>
    </row>
    <row r="135" spans="1:3" s="260" customFormat="1" ht="13.5" thickBot="1" x14ac:dyDescent="0.25">
      <c r="A135" s="254"/>
      <c r="B135" s="265" t="s">
        <v>618</v>
      </c>
      <c r="C135" s="266" t="s">
        <v>619</v>
      </c>
    </row>
    <row r="136" spans="1:3" ht="18" x14ac:dyDescent="0.2">
      <c r="A136" s="258" t="s">
        <v>620</v>
      </c>
      <c r="B136" s="269"/>
      <c r="C136" s="273"/>
    </row>
    <row r="137" spans="1:3" s="260" customFormat="1" x14ac:dyDescent="0.2">
      <c r="A137" s="254"/>
      <c r="B137" s="265" t="s">
        <v>621</v>
      </c>
      <c r="C137" s="266" t="s">
        <v>622</v>
      </c>
    </row>
    <row r="138" spans="1:3" s="260" customFormat="1" x14ac:dyDescent="0.2">
      <c r="A138" s="261"/>
      <c r="B138" s="267" t="s">
        <v>623</v>
      </c>
      <c r="C138" s="268" t="s">
        <v>624</v>
      </c>
    </row>
    <row r="139" spans="1:3" s="260" customFormat="1" x14ac:dyDescent="0.2">
      <c r="A139" s="254"/>
      <c r="B139" s="265" t="s">
        <v>625</v>
      </c>
      <c r="C139" s="266" t="s">
        <v>626</v>
      </c>
    </row>
    <row r="140" spans="1:3" s="260" customFormat="1" x14ac:dyDescent="0.2">
      <c r="A140" s="261"/>
      <c r="B140" s="267" t="s">
        <v>627</v>
      </c>
      <c r="C140" s="268" t="s">
        <v>628</v>
      </c>
    </row>
    <row r="141" spans="1:3" s="260" customFormat="1" x14ac:dyDescent="0.2">
      <c r="A141" s="254"/>
      <c r="B141" s="265" t="s">
        <v>629</v>
      </c>
      <c r="C141" s="266" t="s">
        <v>630</v>
      </c>
    </row>
    <row r="142" spans="1:3" s="260" customFormat="1" x14ac:dyDescent="0.2">
      <c r="A142" s="261"/>
      <c r="B142" s="267" t="s">
        <v>631</v>
      </c>
      <c r="C142" s="268" t="s">
        <v>632</v>
      </c>
    </row>
    <row r="143" spans="1:3" s="260" customFormat="1" x14ac:dyDescent="0.2">
      <c r="A143" s="254"/>
      <c r="B143" s="265" t="s">
        <v>633</v>
      </c>
      <c r="C143" s="266" t="s">
        <v>634</v>
      </c>
    </row>
    <row r="144" spans="1:3" s="260" customFormat="1" x14ac:dyDescent="0.2">
      <c r="A144" s="261"/>
      <c r="B144" s="267" t="s">
        <v>635</v>
      </c>
      <c r="C144" s="268" t="s">
        <v>636</v>
      </c>
    </row>
    <row r="145" spans="1:3" s="260" customFormat="1" x14ac:dyDescent="0.2">
      <c r="A145" s="254"/>
      <c r="B145" s="265" t="s">
        <v>637</v>
      </c>
      <c r="C145" s="266" t="s">
        <v>638</v>
      </c>
    </row>
    <row r="146" spans="1:3" s="260" customFormat="1" x14ac:dyDescent="0.2">
      <c r="A146" s="261"/>
      <c r="B146" s="267" t="s">
        <v>639</v>
      </c>
      <c r="C146" s="268" t="s">
        <v>640</v>
      </c>
    </row>
    <row r="147" spans="1:3" s="260" customFormat="1" x14ac:dyDescent="0.2">
      <c r="A147" s="254"/>
      <c r="B147" s="265" t="s">
        <v>641</v>
      </c>
      <c r="C147" s="266" t="s">
        <v>642</v>
      </c>
    </row>
    <row r="148" spans="1:3" s="260" customFormat="1" x14ac:dyDescent="0.2">
      <c r="A148" s="261"/>
      <c r="B148" s="267" t="s">
        <v>643</v>
      </c>
      <c r="C148" s="268" t="s">
        <v>644</v>
      </c>
    </row>
    <row r="149" spans="1:3" s="260" customFormat="1" x14ac:dyDescent="0.2">
      <c r="A149" s="254"/>
      <c r="B149" s="265" t="s">
        <v>645</v>
      </c>
      <c r="C149" s="266" t="s">
        <v>646</v>
      </c>
    </row>
    <row r="150" spans="1:3" s="260" customFormat="1" x14ac:dyDescent="0.2">
      <c r="A150" s="261"/>
      <c r="B150" s="267" t="s">
        <v>647</v>
      </c>
      <c r="C150" s="268" t="s">
        <v>648</v>
      </c>
    </row>
    <row r="151" spans="1:3" s="260" customFormat="1" x14ac:dyDescent="0.2">
      <c r="A151" s="254"/>
      <c r="B151" s="265" t="s">
        <v>649</v>
      </c>
      <c r="C151" s="266" t="s">
        <v>650</v>
      </c>
    </row>
    <row r="152" spans="1:3" s="260" customFormat="1" x14ac:dyDescent="0.2">
      <c r="A152" s="261"/>
      <c r="B152" s="267" t="s">
        <v>651</v>
      </c>
      <c r="C152" s="268" t="s">
        <v>652</v>
      </c>
    </row>
    <row r="153" spans="1:3" s="260" customFormat="1" x14ac:dyDescent="0.2">
      <c r="A153" s="254"/>
      <c r="B153" s="265" t="s">
        <v>653</v>
      </c>
      <c r="C153" s="266" t="s">
        <v>654</v>
      </c>
    </row>
    <row r="154" spans="1:3" s="260" customFormat="1" x14ac:dyDescent="0.2">
      <c r="A154" s="261"/>
      <c r="B154" s="267" t="s">
        <v>655</v>
      </c>
      <c r="C154" s="268" t="s">
        <v>656</v>
      </c>
    </row>
    <row r="155" spans="1:3" s="260" customFormat="1" x14ac:dyDescent="0.2">
      <c r="A155" s="254"/>
      <c r="B155" s="265" t="s">
        <v>657</v>
      </c>
      <c r="C155" s="266" t="s">
        <v>658</v>
      </c>
    </row>
    <row r="156" spans="1:3" s="260" customFormat="1" x14ac:dyDescent="0.2">
      <c r="A156" s="261"/>
      <c r="B156" s="267" t="s">
        <v>659</v>
      </c>
      <c r="C156" s="268" t="s">
        <v>660</v>
      </c>
    </row>
    <row r="157" spans="1:3" s="260" customFormat="1" x14ac:dyDescent="0.2">
      <c r="A157" s="254"/>
      <c r="B157" s="265" t="s">
        <v>661</v>
      </c>
      <c r="C157" s="266" t="s">
        <v>662</v>
      </c>
    </row>
    <row r="158" spans="1:3" s="260" customFormat="1" x14ac:dyDescent="0.2">
      <c r="A158" s="261"/>
      <c r="B158" s="267" t="s">
        <v>663</v>
      </c>
      <c r="C158" s="268" t="s">
        <v>664</v>
      </c>
    </row>
    <row r="159" spans="1:3" s="260" customFormat="1" x14ac:dyDescent="0.2">
      <c r="A159" s="254"/>
      <c r="B159" s="265" t="s">
        <v>665</v>
      </c>
      <c r="C159" s="266" t="s">
        <v>666</v>
      </c>
    </row>
    <row r="160" spans="1:3" s="260" customFormat="1" x14ac:dyDescent="0.2">
      <c r="A160" s="261"/>
      <c r="B160" s="267" t="s">
        <v>667</v>
      </c>
      <c r="C160" s="268" t="s">
        <v>668</v>
      </c>
    </row>
    <row r="161" spans="1:3" s="260" customFormat="1" x14ac:dyDescent="0.2">
      <c r="A161" s="254"/>
      <c r="B161" s="265" t="s">
        <v>669</v>
      </c>
      <c r="C161" s="266" t="s">
        <v>670</v>
      </c>
    </row>
    <row r="162" spans="1:3" s="260" customFormat="1" x14ac:dyDescent="0.2">
      <c r="A162" s="261"/>
      <c r="B162" s="267" t="s">
        <v>671</v>
      </c>
      <c r="C162" s="268" t="s">
        <v>672</v>
      </c>
    </row>
    <row r="163" spans="1:3" s="260" customFormat="1" x14ac:dyDescent="0.2">
      <c r="A163" s="254"/>
      <c r="B163" s="265" t="s">
        <v>673</v>
      </c>
      <c r="C163" s="266" t="s">
        <v>674</v>
      </c>
    </row>
    <row r="164" spans="1:3" s="260" customFormat="1" x14ac:dyDescent="0.2">
      <c r="A164" s="261"/>
      <c r="B164" s="267" t="s">
        <v>675</v>
      </c>
      <c r="C164" s="268" t="s">
        <v>676</v>
      </c>
    </row>
    <row r="165" spans="1:3" s="260" customFormat="1" x14ac:dyDescent="0.2">
      <c r="A165" s="254"/>
      <c r="B165" s="265" t="s">
        <v>677</v>
      </c>
      <c r="C165" s="266" t="s">
        <v>678</v>
      </c>
    </row>
    <row r="166" spans="1:3" s="260" customFormat="1" x14ac:dyDescent="0.2">
      <c r="A166" s="261"/>
      <c r="B166" s="267" t="s">
        <v>679</v>
      </c>
      <c r="C166" s="268" t="s">
        <v>680</v>
      </c>
    </row>
    <row r="167" spans="1:3" s="260" customFormat="1" x14ac:dyDescent="0.2">
      <c r="A167" s="254"/>
      <c r="B167" s="265" t="s">
        <v>681</v>
      </c>
      <c r="C167" s="266" t="s">
        <v>682</v>
      </c>
    </row>
    <row r="168" spans="1:3" s="260" customFormat="1" x14ac:dyDescent="0.2">
      <c r="A168" s="261"/>
      <c r="B168" s="267" t="s">
        <v>683</v>
      </c>
      <c r="C168" s="268" t="s">
        <v>684</v>
      </c>
    </row>
    <row r="169" spans="1:3" s="260" customFormat="1" x14ac:dyDescent="0.2">
      <c r="A169" s="254"/>
      <c r="B169" s="265" t="s">
        <v>685</v>
      </c>
      <c r="C169" s="266" t="s">
        <v>686</v>
      </c>
    </row>
    <row r="170" spans="1:3" s="260" customFormat="1" x14ac:dyDescent="0.2">
      <c r="A170" s="261"/>
      <c r="B170" s="267" t="s">
        <v>687</v>
      </c>
      <c r="C170" s="268" t="s">
        <v>688</v>
      </c>
    </row>
    <row r="171" spans="1:3" s="260" customFormat="1" x14ac:dyDescent="0.2">
      <c r="A171" s="254"/>
      <c r="B171" s="265" t="s">
        <v>689</v>
      </c>
      <c r="C171" s="266" t="s">
        <v>690</v>
      </c>
    </row>
    <row r="172" spans="1:3" s="260" customFormat="1" x14ac:dyDescent="0.2">
      <c r="A172" s="261"/>
      <c r="B172" s="267" t="s">
        <v>691</v>
      </c>
      <c r="C172" s="268" t="s">
        <v>692</v>
      </c>
    </row>
    <row r="173" spans="1:3" s="260" customFormat="1" x14ac:dyDescent="0.2">
      <c r="A173" s="254"/>
      <c r="B173" s="265" t="s">
        <v>693</v>
      </c>
      <c r="C173" s="266" t="s">
        <v>694</v>
      </c>
    </row>
    <row r="174" spans="1:3" s="260" customFormat="1" x14ac:dyDescent="0.2">
      <c r="A174" s="261"/>
      <c r="B174" s="267" t="s">
        <v>695</v>
      </c>
      <c r="C174" s="268" t="s">
        <v>696</v>
      </c>
    </row>
    <row r="175" spans="1:3" s="260" customFormat="1" x14ac:dyDescent="0.2">
      <c r="A175" s="254"/>
      <c r="B175" s="265" t="s">
        <v>697</v>
      </c>
      <c r="C175" s="266" t="s">
        <v>698</v>
      </c>
    </row>
    <row r="176" spans="1:3" s="260" customFormat="1" x14ac:dyDescent="0.2">
      <c r="A176" s="261"/>
      <c r="B176" s="267" t="s">
        <v>699</v>
      </c>
      <c r="C176" s="268" t="s">
        <v>700</v>
      </c>
    </row>
    <row r="177" spans="1:3" s="260" customFormat="1" x14ac:dyDescent="0.2">
      <c r="A177" s="254"/>
      <c r="B177" s="265" t="s">
        <v>701</v>
      </c>
      <c r="C177" s="266" t="s">
        <v>702</v>
      </c>
    </row>
    <row r="178" spans="1:3" s="260" customFormat="1" x14ac:dyDescent="0.2">
      <c r="A178" s="261"/>
      <c r="B178" s="267" t="s">
        <v>703</v>
      </c>
      <c r="C178" s="268" t="s">
        <v>704</v>
      </c>
    </row>
    <row r="179" spans="1:3" s="260" customFormat="1" x14ac:dyDescent="0.2">
      <c r="A179" s="254"/>
      <c r="B179" s="265" t="s">
        <v>705</v>
      </c>
      <c r="C179" s="266" t="s">
        <v>706</v>
      </c>
    </row>
    <row r="180" spans="1:3" s="260" customFormat="1" x14ac:dyDescent="0.2">
      <c r="A180" s="261"/>
      <c r="B180" s="267" t="s">
        <v>707</v>
      </c>
      <c r="C180" s="268" t="s">
        <v>708</v>
      </c>
    </row>
    <row r="181" spans="1:3" s="260" customFormat="1" x14ac:dyDescent="0.2">
      <c r="A181" s="254"/>
      <c r="B181" s="265" t="s">
        <v>709</v>
      </c>
      <c r="C181" s="266" t="s">
        <v>710</v>
      </c>
    </row>
    <row r="182" spans="1:3" s="260" customFormat="1" x14ac:dyDescent="0.2">
      <c r="A182" s="261"/>
      <c r="B182" s="267" t="s">
        <v>711</v>
      </c>
      <c r="C182" s="268" t="s">
        <v>712</v>
      </c>
    </row>
    <row r="183" spans="1:3" s="260" customFormat="1" x14ac:dyDescent="0.2">
      <c r="A183" s="254"/>
      <c r="B183" s="265" t="s">
        <v>713</v>
      </c>
      <c r="C183" s="266" t="s">
        <v>714</v>
      </c>
    </row>
    <row r="184" spans="1:3" s="260" customFormat="1" x14ac:dyDescent="0.2">
      <c r="A184" s="261"/>
      <c r="B184" s="267" t="s">
        <v>715</v>
      </c>
      <c r="C184" s="268" t="s">
        <v>716</v>
      </c>
    </row>
    <row r="185" spans="1:3" s="260" customFormat="1" ht="13.5" thickBot="1" x14ac:dyDescent="0.25">
      <c r="A185" s="254"/>
      <c r="B185" s="265" t="s">
        <v>717</v>
      </c>
      <c r="C185" s="266" t="s">
        <v>718</v>
      </c>
    </row>
    <row r="186" spans="1:3" ht="18" x14ac:dyDescent="0.2">
      <c r="A186" s="258" t="s">
        <v>719</v>
      </c>
      <c r="B186" s="269"/>
      <c r="C186" s="273"/>
    </row>
    <row r="187" spans="1:3" s="260" customFormat="1" x14ac:dyDescent="0.2">
      <c r="A187" s="254"/>
      <c r="B187" s="265" t="s">
        <v>720</v>
      </c>
      <c r="C187" s="266" t="s">
        <v>721</v>
      </c>
    </row>
    <row r="188" spans="1:3" s="260" customFormat="1" x14ac:dyDescent="0.2">
      <c r="A188" s="261"/>
      <c r="B188" s="267" t="s">
        <v>722</v>
      </c>
      <c r="C188" s="268" t="s">
        <v>723</v>
      </c>
    </row>
    <row r="189" spans="1:3" s="260" customFormat="1" x14ac:dyDescent="0.2">
      <c r="A189" s="254"/>
      <c r="B189" s="265" t="s">
        <v>724</v>
      </c>
      <c r="C189" s="266" t="s">
        <v>725</v>
      </c>
    </row>
    <row r="190" spans="1:3" s="260" customFormat="1" x14ac:dyDescent="0.2">
      <c r="A190" s="261"/>
      <c r="B190" s="267" t="s">
        <v>726</v>
      </c>
      <c r="C190" s="268" t="s">
        <v>727</v>
      </c>
    </row>
    <row r="191" spans="1:3" s="260" customFormat="1" x14ac:dyDescent="0.2">
      <c r="A191" s="254"/>
      <c r="B191" s="265" t="s">
        <v>728</v>
      </c>
      <c r="C191" s="266" t="s">
        <v>729</v>
      </c>
    </row>
    <row r="192" spans="1:3" s="260" customFormat="1" x14ac:dyDescent="0.2">
      <c r="A192" s="261"/>
      <c r="B192" s="267" t="s">
        <v>730</v>
      </c>
      <c r="C192" s="268" t="s">
        <v>731</v>
      </c>
    </row>
    <row r="193" spans="1:3" s="260" customFormat="1" x14ac:dyDescent="0.2">
      <c r="A193" s="254"/>
      <c r="B193" s="265" t="s">
        <v>732</v>
      </c>
      <c r="C193" s="266" t="s">
        <v>733</v>
      </c>
    </row>
    <row r="194" spans="1:3" s="260" customFormat="1" x14ac:dyDescent="0.2">
      <c r="A194" s="261"/>
      <c r="B194" s="267" t="s">
        <v>734</v>
      </c>
      <c r="C194" s="268" t="s">
        <v>735</v>
      </c>
    </row>
    <row r="195" spans="1:3" s="260" customFormat="1" x14ac:dyDescent="0.2">
      <c r="A195" s="254"/>
      <c r="B195" s="265" t="s">
        <v>736</v>
      </c>
      <c r="C195" s="266" t="s">
        <v>737</v>
      </c>
    </row>
    <row r="196" spans="1:3" s="260" customFormat="1" x14ac:dyDescent="0.2">
      <c r="A196" s="261"/>
      <c r="B196" s="267" t="s">
        <v>738</v>
      </c>
      <c r="C196" s="268" t="s">
        <v>739</v>
      </c>
    </row>
    <row r="197" spans="1:3" s="260" customFormat="1" x14ac:dyDescent="0.2">
      <c r="A197" s="254"/>
      <c r="B197" s="265" t="s">
        <v>740</v>
      </c>
      <c r="C197" s="266" t="s">
        <v>741</v>
      </c>
    </row>
    <row r="198" spans="1:3" s="260" customFormat="1" x14ac:dyDescent="0.2">
      <c r="A198" s="261"/>
      <c r="B198" s="267" t="s">
        <v>742</v>
      </c>
      <c r="C198" s="268" t="s">
        <v>743</v>
      </c>
    </row>
    <row r="199" spans="1:3" s="260" customFormat="1" x14ac:dyDescent="0.2">
      <c r="A199" s="254"/>
      <c r="B199" s="265" t="s">
        <v>744</v>
      </c>
      <c r="C199" s="266" t="s">
        <v>745</v>
      </c>
    </row>
    <row r="200" spans="1:3" s="260" customFormat="1" x14ac:dyDescent="0.2">
      <c r="A200" s="261"/>
      <c r="B200" s="267" t="s">
        <v>746</v>
      </c>
      <c r="C200" s="268" t="s">
        <v>747</v>
      </c>
    </row>
    <row r="201" spans="1:3" s="260" customFormat="1" x14ac:dyDescent="0.2">
      <c r="A201" s="254"/>
      <c r="B201" s="265" t="s">
        <v>748</v>
      </c>
      <c r="C201" s="266" t="s">
        <v>749</v>
      </c>
    </row>
    <row r="202" spans="1:3" s="260" customFormat="1" x14ac:dyDescent="0.2">
      <c r="A202" s="261"/>
      <c r="B202" s="267" t="s">
        <v>750</v>
      </c>
      <c r="C202" s="268" t="s">
        <v>751</v>
      </c>
    </row>
    <row r="203" spans="1:3" s="260" customFormat="1" x14ac:dyDescent="0.2">
      <c r="A203" s="254"/>
      <c r="B203" s="265" t="s">
        <v>752</v>
      </c>
      <c r="C203" s="266" t="s">
        <v>753</v>
      </c>
    </row>
    <row r="204" spans="1:3" s="260" customFormat="1" x14ac:dyDescent="0.2">
      <c r="A204" s="261"/>
      <c r="B204" s="267" t="s">
        <v>754</v>
      </c>
      <c r="C204" s="268" t="s">
        <v>755</v>
      </c>
    </row>
    <row r="205" spans="1:3" s="260" customFormat="1" x14ac:dyDescent="0.2">
      <c r="A205" s="254"/>
      <c r="B205" s="265" t="s">
        <v>756</v>
      </c>
      <c r="C205" s="266" t="s">
        <v>757</v>
      </c>
    </row>
    <row r="206" spans="1:3" s="260" customFormat="1" x14ac:dyDescent="0.2">
      <c r="A206" s="261"/>
      <c r="B206" s="267" t="s">
        <v>758</v>
      </c>
      <c r="C206" s="268" t="s">
        <v>759</v>
      </c>
    </row>
    <row r="207" spans="1:3" s="260" customFormat="1" x14ac:dyDescent="0.2">
      <c r="A207" s="254"/>
      <c r="B207" s="265" t="s">
        <v>760</v>
      </c>
      <c r="C207" s="266" t="s">
        <v>761</v>
      </c>
    </row>
    <row r="208" spans="1:3" s="260" customFormat="1" x14ac:dyDescent="0.2">
      <c r="A208" s="261"/>
      <c r="B208" s="267" t="s">
        <v>762</v>
      </c>
      <c r="C208" s="268" t="s">
        <v>763</v>
      </c>
    </row>
    <row r="209" spans="1:3" s="260" customFormat="1" x14ac:dyDescent="0.2">
      <c r="A209" s="254"/>
      <c r="B209" s="265" t="s">
        <v>764</v>
      </c>
      <c r="C209" s="266" t="s">
        <v>765</v>
      </c>
    </row>
    <row r="210" spans="1:3" s="260" customFormat="1" x14ac:dyDescent="0.2">
      <c r="A210" s="261"/>
      <c r="B210" s="267" t="s">
        <v>766</v>
      </c>
      <c r="C210" s="268" t="s">
        <v>767</v>
      </c>
    </row>
    <row r="211" spans="1:3" s="260" customFormat="1" x14ac:dyDescent="0.2">
      <c r="A211" s="254"/>
      <c r="B211" s="265" t="s">
        <v>768</v>
      </c>
      <c r="C211" s="266" t="s">
        <v>769</v>
      </c>
    </row>
    <row r="212" spans="1:3" s="260" customFormat="1" x14ac:dyDescent="0.2">
      <c r="A212" s="261"/>
      <c r="B212" s="267" t="s">
        <v>770</v>
      </c>
      <c r="C212" s="268" t="s">
        <v>771</v>
      </c>
    </row>
    <row r="213" spans="1:3" s="260" customFormat="1" x14ac:dyDescent="0.2">
      <c r="A213" s="254"/>
      <c r="B213" s="265" t="s">
        <v>772</v>
      </c>
      <c r="C213" s="266" t="s">
        <v>773</v>
      </c>
    </row>
    <row r="214" spans="1:3" s="260" customFormat="1" x14ac:dyDescent="0.2">
      <c r="A214" s="261"/>
      <c r="B214" s="267" t="s">
        <v>774</v>
      </c>
      <c r="C214" s="268" t="s">
        <v>775</v>
      </c>
    </row>
    <row r="215" spans="1:3" s="260" customFormat="1" x14ac:dyDescent="0.2">
      <c r="A215" s="254"/>
      <c r="B215" s="265" t="s">
        <v>776</v>
      </c>
      <c r="C215" s="266" t="s">
        <v>777</v>
      </c>
    </row>
    <row r="216" spans="1:3" s="260" customFormat="1" x14ac:dyDescent="0.2">
      <c r="A216" s="261"/>
      <c r="B216" s="267" t="s">
        <v>778</v>
      </c>
      <c r="C216" s="268" t="s">
        <v>779</v>
      </c>
    </row>
    <row r="217" spans="1:3" s="260" customFormat="1" x14ac:dyDescent="0.2">
      <c r="A217" s="254"/>
      <c r="B217" s="265" t="s">
        <v>780</v>
      </c>
      <c r="C217" s="266" t="s">
        <v>781</v>
      </c>
    </row>
    <row r="218" spans="1:3" s="260" customFormat="1" x14ac:dyDescent="0.2">
      <c r="A218" s="261"/>
      <c r="B218" s="267" t="s">
        <v>782</v>
      </c>
      <c r="C218" s="268" t="s">
        <v>783</v>
      </c>
    </row>
    <row r="219" spans="1:3" s="260" customFormat="1" x14ac:dyDescent="0.2">
      <c r="A219" s="254"/>
      <c r="B219" s="265" t="s">
        <v>784</v>
      </c>
      <c r="C219" s="266" t="s">
        <v>785</v>
      </c>
    </row>
    <row r="220" spans="1:3" s="260" customFormat="1" x14ac:dyDescent="0.2">
      <c r="A220" s="261"/>
      <c r="B220" s="267" t="s">
        <v>786</v>
      </c>
      <c r="C220" s="268" t="s">
        <v>787</v>
      </c>
    </row>
    <row r="221" spans="1:3" s="260" customFormat="1" x14ac:dyDescent="0.2">
      <c r="A221" s="254"/>
      <c r="B221" s="265" t="s">
        <v>788</v>
      </c>
      <c r="C221" s="266" t="s">
        <v>789</v>
      </c>
    </row>
    <row r="222" spans="1:3" s="260" customFormat="1" x14ac:dyDescent="0.2">
      <c r="A222" s="261"/>
      <c r="B222" s="267" t="s">
        <v>790</v>
      </c>
      <c r="C222" s="268" t="s">
        <v>791</v>
      </c>
    </row>
    <row r="223" spans="1:3" s="260" customFormat="1" x14ac:dyDescent="0.2">
      <c r="A223" s="254"/>
      <c r="B223" s="265" t="s">
        <v>792</v>
      </c>
      <c r="C223" s="266" t="s">
        <v>793</v>
      </c>
    </row>
    <row r="224" spans="1:3" s="260" customFormat="1" x14ac:dyDescent="0.2">
      <c r="A224" s="261"/>
      <c r="B224" s="267" t="s">
        <v>794</v>
      </c>
      <c r="C224" s="268" t="s">
        <v>795</v>
      </c>
    </row>
    <row r="225" spans="1:3" s="260" customFormat="1" x14ac:dyDescent="0.2">
      <c r="A225" s="254"/>
      <c r="B225" s="265" t="s">
        <v>796</v>
      </c>
      <c r="C225" s="266" t="s">
        <v>797</v>
      </c>
    </row>
    <row r="226" spans="1:3" s="260" customFormat="1" x14ac:dyDescent="0.2">
      <c r="A226" s="261"/>
      <c r="B226" s="267" t="s">
        <v>798</v>
      </c>
      <c r="C226" s="268" t="s">
        <v>799</v>
      </c>
    </row>
    <row r="227" spans="1:3" s="260" customFormat="1" x14ac:dyDescent="0.2">
      <c r="A227" s="254"/>
      <c r="B227" s="265" t="s">
        <v>800</v>
      </c>
      <c r="C227" s="266" t="s">
        <v>801</v>
      </c>
    </row>
    <row r="228" spans="1:3" s="260" customFormat="1" x14ac:dyDescent="0.2">
      <c r="A228" s="261"/>
      <c r="B228" s="267" t="s">
        <v>802</v>
      </c>
      <c r="C228" s="268" t="s">
        <v>803</v>
      </c>
    </row>
    <row r="229" spans="1:3" s="260" customFormat="1" x14ac:dyDescent="0.2">
      <c r="A229" s="254"/>
      <c r="B229" s="265" t="s">
        <v>804</v>
      </c>
      <c r="C229" s="266" t="s">
        <v>805</v>
      </c>
    </row>
    <row r="230" spans="1:3" s="260" customFormat="1" x14ac:dyDescent="0.2">
      <c r="A230" s="261"/>
      <c r="B230" s="267" t="s">
        <v>806</v>
      </c>
      <c r="C230" s="268" t="s">
        <v>807</v>
      </c>
    </row>
    <row r="231" spans="1:3" s="260" customFormat="1" x14ac:dyDescent="0.2">
      <c r="A231" s="254"/>
      <c r="B231" s="265" t="s">
        <v>808</v>
      </c>
      <c r="C231" s="266" t="s">
        <v>809</v>
      </c>
    </row>
    <row r="232" spans="1:3" s="260" customFormat="1" x14ac:dyDescent="0.2">
      <c r="A232" s="261"/>
      <c r="B232" s="267" t="s">
        <v>810</v>
      </c>
      <c r="C232" s="268" t="s">
        <v>811</v>
      </c>
    </row>
    <row r="233" spans="1:3" s="260" customFormat="1" x14ac:dyDescent="0.2">
      <c r="A233" s="254"/>
      <c r="B233" s="265" t="s">
        <v>812</v>
      </c>
      <c r="C233" s="266" t="s">
        <v>813</v>
      </c>
    </row>
    <row r="234" spans="1:3" s="260" customFormat="1" x14ac:dyDescent="0.2">
      <c r="A234" s="261"/>
      <c r="B234" s="267" t="s">
        <v>814</v>
      </c>
      <c r="C234" s="268" t="s">
        <v>815</v>
      </c>
    </row>
    <row r="235" spans="1:3" s="260" customFormat="1" x14ac:dyDescent="0.2">
      <c r="A235" s="254"/>
      <c r="B235" s="265" t="s">
        <v>816</v>
      </c>
      <c r="C235" s="266" t="s">
        <v>817</v>
      </c>
    </row>
    <row r="236" spans="1:3" s="260" customFormat="1" x14ac:dyDescent="0.2">
      <c r="A236" s="261"/>
      <c r="B236" s="267" t="s">
        <v>818</v>
      </c>
      <c r="C236" s="268" t="s">
        <v>819</v>
      </c>
    </row>
    <row r="237" spans="1:3" s="260" customFormat="1" ht="13.5" thickBot="1" x14ac:dyDescent="0.25">
      <c r="A237" s="254"/>
      <c r="B237" s="265" t="s">
        <v>820</v>
      </c>
      <c r="C237" s="266" t="s">
        <v>821</v>
      </c>
    </row>
    <row r="238" spans="1:3" ht="18" x14ac:dyDescent="0.2">
      <c r="A238" s="258" t="s">
        <v>822</v>
      </c>
      <c r="B238" s="269"/>
      <c r="C238" s="273"/>
    </row>
    <row r="239" spans="1:3" s="260" customFormat="1" x14ac:dyDescent="0.2">
      <c r="A239" s="254"/>
      <c r="B239" s="265" t="s">
        <v>823</v>
      </c>
      <c r="C239" s="266" t="s">
        <v>824</v>
      </c>
    </row>
    <row r="240" spans="1:3" s="260" customFormat="1" x14ac:dyDescent="0.2">
      <c r="A240" s="261"/>
      <c r="B240" s="267" t="s">
        <v>825</v>
      </c>
      <c r="C240" s="268" t="s">
        <v>826</v>
      </c>
    </row>
    <row r="241" spans="1:3" s="260" customFormat="1" x14ac:dyDescent="0.2">
      <c r="A241" s="254"/>
      <c r="B241" s="265" t="s">
        <v>827</v>
      </c>
      <c r="C241" s="266" t="s">
        <v>828</v>
      </c>
    </row>
    <row r="242" spans="1:3" s="260" customFormat="1" x14ac:dyDescent="0.2">
      <c r="A242" s="261"/>
      <c r="B242" s="267" t="s">
        <v>829</v>
      </c>
      <c r="C242" s="268" t="s">
        <v>830</v>
      </c>
    </row>
    <row r="243" spans="1:3" s="260" customFormat="1" x14ac:dyDescent="0.2">
      <c r="A243" s="254"/>
      <c r="B243" s="265" t="s">
        <v>831</v>
      </c>
      <c r="C243" s="266" t="s">
        <v>199</v>
      </c>
    </row>
    <row r="244" spans="1:3" s="260" customFormat="1" x14ac:dyDescent="0.2">
      <c r="A244" s="261"/>
      <c r="B244" s="267" t="s">
        <v>832</v>
      </c>
      <c r="C244" s="268" t="s">
        <v>833</v>
      </c>
    </row>
    <row r="245" spans="1:3" s="260" customFormat="1" x14ac:dyDescent="0.2">
      <c r="A245" s="254"/>
      <c r="B245" s="265" t="s">
        <v>834</v>
      </c>
      <c r="C245" s="266" t="s">
        <v>835</v>
      </c>
    </row>
    <row r="246" spans="1:3" s="260" customFormat="1" x14ac:dyDescent="0.2">
      <c r="A246" s="261"/>
      <c r="B246" s="267" t="s">
        <v>836</v>
      </c>
      <c r="C246" s="268" t="s">
        <v>837</v>
      </c>
    </row>
    <row r="247" spans="1:3" s="260" customFormat="1" x14ac:dyDescent="0.2">
      <c r="A247" s="254"/>
      <c r="B247" s="265" t="s">
        <v>838</v>
      </c>
      <c r="C247" s="266" t="s">
        <v>839</v>
      </c>
    </row>
    <row r="248" spans="1:3" s="260" customFormat="1" x14ac:dyDescent="0.2">
      <c r="A248" s="261"/>
      <c r="B248" s="267" t="s">
        <v>840</v>
      </c>
      <c r="C248" s="268" t="s">
        <v>841</v>
      </c>
    </row>
    <row r="249" spans="1:3" s="260" customFormat="1" x14ac:dyDescent="0.2">
      <c r="A249" s="254"/>
      <c r="B249" s="265" t="s">
        <v>842</v>
      </c>
      <c r="C249" s="266" t="s">
        <v>843</v>
      </c>
    </row>
    <row r="250" spans="1:3" s="260" customFormat="1" x14ac:dyDescent="0.2">
      <c r="A250" s="261"/>
      <c r="B250" s="267" t="s">
        <v>844</v>
      </c>
      <c r="C250" s="268" t="s">
        <v>845</v>
      </c>
    </row>
    <row r="251" spans="1:3" s="260" customFormat="1" x14ac:dyDescent="0.2">
      <c r="A251" s="254"/>
      <c r="B251" s="265" t="s">
        <v>846</v>
      </c>
      <c r="C251" s="266" t="s">
        <v>847</v>
      </c>
    </row>
    <row r="252" spans="1:3" s="260" customFormat="1" x14ac:dyDescent="0.2">
      <c r="A252" s="261"/>
      <c r="B252" s="267" t="s">
        <v>848</v>
      </c>
      <c r="C252" s="268" t="s">
        <v>849</v>
      </c>
    </row>
    <row r="253" spans="1:3" s="260" customFormat="1" x14ac:dyDescent="0.2">
      <c r="A253" s="254"/>
      <c r="B253" s="265" t="s">
        <v>850</v>
      </c>
      <c r="C253" s="266" t="s">
        <v>851</v>
      </c>
    </row>
    <row r="254" spans="1:3" s="260" customFormat="1" x14ac:dyDescent="0.2">
      <c r="A254" s="261"/>
      <c r="B254" s="267" t="s">
        <v>852</v>
      </c>
      <c r="C254" s="268" t="s">
        <v>853</v>
      </c>
    </row>
    <row r="255" spans="1:3" s="260" customFormat="1" x14ac:dyDescent="0.2">
      <c r="A255" s="254"/>
      <c r="B255" s="265" t="s">
        <v>854</v>
      </c>
      <c r="C255" s="266" t="s">
        <v>855</v>
      </c>
    </row>
    <row r="256" spans="1:3" s="260" customFormat="1" x14ac:dyDescent="0.2">
      <c r="A256" s="261"/>
      <c r="B256" s="274" t="s">
        <v>856</v>
      </c>
      <c r="C256" s="275" t="s">
        <v>857</v>
      </c>
    </row>
    <row r="257" s="260" customFormat="1" x14ac:dyDescent="0.2"/>
    <row r="258" s="260" customFormat="1" x14ac:dyDescent="0.2"/>
    <row r="259" s="260" customFormat="1" x14ac:dyDescent="0.2"/>
    <row r="260" s="260" customFormat="1" x14ac:dyDescent="0.2"/>
    <row r="261" s="260" customFormat="1" x14ac:dyDescent="0.2"/>
    <row r="262" s="260" customFormat="1" x14ac:dyDescent="0.2"/>
  </sheetData>
  <sheetProtection algorithmName="SHA-512" hashValue="et/RO7wngnS5LnqOWF79BSYVlgiobXVOZuBlXC0lUdVvT9Hnu/gW2sTCc/HEQb7IClAQ/BGwjwCRHnJ6gekmxQ==" saltValue="lfMb/b6rT9J5Rh4OzL40Rg==" spinCount="100000" sheet="1" scenarios="1" sort="0" autoFilter="0"/>
  <autoFilter ref="A3:C3" xr:uid="{00000000-0009-0000-0000-000001000000}"/>
  <mergeCells count="1">
    <mergeCell ref="A1:C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0"/>
  <sheetViews>
    <sheetView workbookViewId="0">
      <selection activeCell="C15" sqref="C15"/>
    </sheetView>
  </sheetViews>
  <sheetFormatPr baseColWidth="10" defaultColWidth="11.42578125" defaultRowHeight="12.75" x14ac:dyDescent="0.2"/>
  <cols>
    <col min="1" max="1" width="27.42578125" customWidth="1"/>
    <col min="2" max="2" width="27.42578125" style="277" customWidth="1"/>
    <col min="3" max="3" width="37.7109375" style="277" customWidth="1"/>
    <col min="4" max="4" width="9.5703125" style="277" customWidth="1"/>
    <col min="5" max="5" width="48.28515625" style="277" customWidth="1"/>
    <col min="6" max="6" width="11.42578125" style="277"/>
  </cols>
  <sheetData>
    <row r="1" spans="1:5" ht="13.5" thickTop="1" x14ac:dyDescent="0.2">
      <c r="A1" s="26" t="s">
        <v>131</v>
      </c>
      <c r="B1" s="277" t="s">
        <v>209</v>
      </c>
    </row>
    <row r="2" spans="1:5" x14ac:dyDescent="0.2">
      <c r="A2" s="25" t="s">
        <v>130</v>
      </c>
      <c r="B2" s="277" t="s">
        <v>131</v>
      </c>
      <c r="C2" s="278" t="s">
        <v>223</v>
      </c>
    </row>
    <row r="3" spans="1:5" x14ac:dyDescent="0.2">
      <c r="A3" s="25" t="s">
        <v>133</v>
      </c>
      <c r="B3" s="277" t="s">
        <v>212</v>
      </c>
      <c r="C3" s="278" t="s">
        <v>213</v>
      </c>
    </row>
    <row r="4" spans="1:5" x14ac:dyDescent="0.2">
      <c r="A4" s="25" t="s">
        <v>863</v>
      </c>
      <c r="B4" s="277" t="s">
        <v>210</v>
      </c>
      <c r="C4" s="278" t="s">
        <v>215</v>
      </c>
    </row>
    <row r="5" spans="1:5" x14ac:dyDescent="0.2">
      <c r="A5" s="25" t="s">
        <v>141</v>
      </c>
      <c r="B5" s="277" t="s">
        <v>211</v>
      </c>
      <c r="C5" s="278" t="s">
        <v>214</v>
      </c>
    </row>
    <row r="6" spans="1:5" x14ac:dyDescent="0.2">
      <c r="A6" s="25" t="s">
        <v>142</v>
      </c>
    </row>
    <row r="7" spans="1:5" x14ac:dyDescent="0.2">
      <c r="A7" s="25" t="s">
        <v>49</v>
      </c>
      <c r="E7" s="277" t="s">
        <v>303</v>
      </c>
    </row>
    <row r="8" spans="1:5" x14ac:dyDescent="0.2">
      <c r="A8" s="25" t="s">
        <v>885</v>
      </c>
    </row>
    <row r="9" spans="1:5" x14ac:dyDescent="0.2">
      <c r="A9" s="25" t="s">
        <v>134</v>
      </c>
      <c r="B9" s="650" t="s">
        <v>295</v>
      </c>
      <c r="C9" s="651"/>
      <c r="D9" s="651"/>
    </row>
    <row r="10" spans="1:5" x14ac:dyDescent="0.2">
      <c r="A10" s="25" t="s">
        <v>135</v>
      </c>
      <c r="B10" s="279" t="s">
        <v>131</v>
      </c>
      <c r="C10" s="280" t="s">
        <v>131</v>
      </c>
      <c r="D10" s="280" t="s">
        <v>131</v>
      </c>
    </row>
    <row r="11" spans="1:5" ht="33.75" x14ac:dyDescent="0.2">
      <c r="A11" s="25" t="s">
        <v>868</v>
      </c>
      <c r="B11" s="279">
        <v>180</v>
      </c>
      <c r="C11" s="280" t="s">
        <v>298</v>
      </c>
      <c r="D11" s="281">
        <v>100</v>
      </c>
      <c r="E11" s="280" t="s">
        <v>131</v>
      </c>
    </row>
    <row r="12" spans="1:5" ht="33.75" x14ac:dyDescent="0.2">
      <c r="A12" s="25" t="s">
        <v>137</v>
      </c>
      <c r="B12" s="279">
        <v>120</v>
      </c>
      <c r="C12" s="280" t="s">
        <v>299</v>
      </c>
      <c r="D12" s="281">
        <v>70</v>
      </c>
      <c r="E12" s="280" t="s">
        <v>301</v>
      </c>
    </row>
    <row r="13" spans="1:5" ht="57" customHeight="1" x14ac:dyDescent="0.2">
      <c r="A13" s="25" t="s">
        <v>138</v>
      </c>
      <c r="B13" s="279">
        <v>90</v>
      </c>
      <c r="C13" s="280" t="s">
        <v>300</v>
      </c>
      <c r="D13" s="282">
        <f>100-D12</f>
        <v>30</v>
      </c>
      <c r="E13" s="280" t="s">
        <v>302</v>
      </c>
    </row>
    <row r="14" spans="1:5" ht="22.5" x14ac:dyDescent="0.2">
      <c r="A14" s="25" t="s">
        <v>139</v>
      </c>
      <c r="B14" s="279">
        <v>60</v>
      </c>
      <c r="C14" s="280" t="s">
        <v>876</v>
      </c>
      <c r="D14" s="283"/>
      <c r="E14" s="280"/>
    </row>
    <row r="15" spans="1:5" x14ac:dyDescent="0.2">
      <c r="A15" s="25" t="s">
        <v>140</v>
      </c>
      <c r="B15" s="279">
        <v>45</v>
      </c>
      <c r="C15" s="280" t="s">
        <v>877</v>
      </c>
      <c r="E15" s="280"/>
    </row>
    <row r="16" spans="1:5" ht="22.5" x14ac:dyDescent="0.2">
      <c r="A16" s="25" t="s">
        <v>903</v>
      </c>
      <c r="B16" s="279">
        <v>30</v>
      </c>
      <c r="C16" s="280" t="s">
        <v>878</v>
      </c>
      <c r="E16" s="280"/>
    </row>
    <row r="17" spans="1:5" x14ac:dyDescent="0.2">
      <c r="A17" s="25" t="s">
        <v>902</v>
      </c>
      <c r="E17" s="280"/>
    </row>
    <row r="18" spans="1:5" x14ac:dyDescent="0.2">
      <c r="A18" s="25" t="s">
        <v>136</v>
      </c>
    </row>
    <row r="19" spans="1:5" x14ac:dyDescent="0.2">
      <c r="A19" s="25"/>
      <c r="E19" s="277" t="s">
        <v>901</v>
      </c>
    </row>
    <row r="20" spans="1:5" x14ac:dyDescent="0.2">
      <c r="A20" s="25"/>
    </row>
    <row r="23" spans="1:5" x14ac:dyDescent="0.2">
      <c r="A23" s="154" t="s">
        <v>237</v>
      </c>
      <c r="B23" s="277" t="s">
        <v>259</v>
      </c>
    </row>
    <row r="24" spans="1:5" x14ac:dyDescent="0.2">
      <c r="A24" s="154" t="s">
        <v>131</v>
      </c>
      <c r="B24" s="284" t="s">
        <v>131</v>
      </c>
    </row>
    <row r="25" spans="1:5" x14ac:dyDescent="0.2">
      <c r="A25" s="171">
        <v>45</v>
      </c>
      <c r="B25" s="284">
        <v>0</v>
      </c>
    </row>
    <row r="26" spans="1:5" x14ac:dyDescent="0.2">
      <c r="A26" s="171">
        <v>46</v>
      </c>
      <c r="B26" s="284">
        <v>5</v>
      </c>
    </row>
    <row r="27" spans="1:5" x14ac:dyDescent="0.2">
      <c r="A27" s="171">
        <v>47</v>
      </c>
      <c r="B27" s="284">
        <v>10</v>
      </c>
    </row>
    <row r="28" spans="1:5" x14ac:dyDescent="0.2">
      <c r="A28" s="171">
        <v>48</v>
      </c>
      <c r="B28" s="284">
        <v>15</v>
      </c>
    </row>
    <row r="29" spans="1:5" x14ac:dyDescent="0.2">
      <c r="A29" s="171">
        <v>49</v>
      </c>
      <c r="B29" s="284">
        <v>20</v>
      </c>
    </row>
    <row r="30" spans="1:5" x14ac:dyDescent="0.2">
      <c r="A30" s="171">
        <v>50</v>
      </c>
      <c r="B30" s="284">
        <v>25</v>
      </c>
    </row>
    <row r="31" spans="1:5" x14ac:dyDescent="0.2">
      <c r="A31" s="171">
        <v>51</v>
      </c>
      <c r="B31" s="284">
        <v>30</v>
      </c>
    </row>
    <row r="32" spans="1:5" x14ac:dyDescent="0.2">
      <c r="A32" s="171">
        <v>52</v>
      </c>
      <c r="B32" s="284">
        <v>35</v>
      </c>
    </row>
    <row r="33" spans="1:2" x14ac:dyDescent="0.2">
      <c r="A33" s="171"/>
      <c r="B33" s="284">
        <v>40</v>
      </c>
    </row>
    <row r="34" spans="1:2" x14ac:dyDescent="0.2">
      <c r="A34" s="171"/>
      <c r="B34" s="284">
        <v>45</v>
      </c>
    </row>
    <row r="35" spans="1:2" x14ac:dyDescent="0.2">
      <c r="A35" s="171"/>
      <c r="B35" s="284">
        <v>50</v>
      </c>
    </row>
    <row r="36" spans="1:2" x14ac:dyDescent="0.2">
      <c r="A36" s="171"/>
      <c r="B36" s="284">
        <v>55</v>
      </c>
    </row>
    <row r="37" spans="1:2" x14ac:dyDescent="0.2">
      <c r="A37" s="171"/>
      <c r="B37" s="284">
        <v>60</v>
      </c>
    </row>
    <row r="38" spans="1:2" x14ac:dyDescent="0.2">
      <c r="A38" s="171"/>
      <c r="B38" s="284">
        <v>65</v>
      </c>
    </row>
    <row r="39" spans="1:2" x14ac:dyDescent="0.2">
      <c r="A39" s="171"/>
      <c r="B39" s="284">
        <v>70</v>
      </c>
    </row>
    <row r="40" spans="1:2" x14ac:dyDescent="0.2">
      <c r="A40" s="171"/>
      <c r="B40" s="284">
        <v>75</v>
      </c>
    </row>
    <row r="41" spans="1:2" x14ac:dyDescent="0.2">
      <c r="A41" s="171"/>
      <c r="B41" s="284">
        <v>80</v>
      </c>
    </row>
    <row r="42" spans="1:2" x14ac:dyDescent="0.2">
      <c r="A42" s="171"/>
      <c r="B42" s="284">
        <v>85</v>
      </c>
    </row>
    <row r="43" spans="1:2" x14ac:dyDescent="0.2">
      <c r="A43" s="171"/>
      <c r="B43" s="284">
        <v>90</v>
      </c>
    </row>
    <row r="44" spans="1:2" x14ac:dyDescent="0.2">
      <c r="A44" s="171"/>
      <c r="B44" s="284">
        <v>95</v>
      </c>
    </row>
    <row r="45" spans="1:2" x14ac:dyDescent="0.2">
      <c r="A45" s="171"/>
      <c r="B45" s="284">
        <v>100</v>
      </c>
    </row>
    <row r="46" spans="1:2" x14ac:dyDescent="0.2">
      <c r="A46" s="171"/>
    </row>
    <row r="47" spans="1:2" x14ac:dyDescent="0.2">
      <c r="A47" s="171"/>
    </row>
    <row r="48" spans="1:2" x14ac:dyDescent="0.2">
      <c r="A48" s="171"/>
    </row>
    <row r="49" spans="1:1" x14ac:dyDescent="0.2">
      <c r="A49" s="171"/>
    </row>
    <row r="50" spans="1:1" x14ac:dyDescent="0.2">
      <c r="A50" s="171"/>
    </row>
    <row r="51" spans="1:1" x14ac:dyDescent="0.2">
      <c r="A51" s="171"/>
    </row>
    <row r="52" spans="1:1" x14ac:dyDescent="0.2">
      <c r="A52" s="171"/>
    </row>
    <row r="53" spans="1:1" x14ac:dyDescent="0.2">
      <c r="A53" s="171"/>
    </row>
    <row r="54" spans="1:1" x14ac:dyDescent="0.2">
      <c r="A54" s="171"/>
    </row>
    <row r="55" spans="1:1" x14ac:dyDescent="0.2">
      <c r="A55" s="171"/>
    </row>
    <row r="56" spans="1:1" x14ac:dyDescent="0.2">
      <c r="A56" s="171"/>
    </row>
    <row r="57" spans="1:1" x14ac:dyDescent="0.2">
      <c r="A57" s="171"/>
    </row>
    <row r="58" spans="1:1" x14ac:dyDescent="0.2">
      <c r="A58" s="171"/>
    </row>
    <row r="59" spans="1:1" x14ac:dyDescent="0.2">
      <c r="A59" s="171"/>
    </row>
    <row r="60" spans="1:1" x14ac:dyDescent="0.2">
      <c r="A60" s="171"/>
    </row>
    <row r="61" spans="1:1" x14ac:dyDescent="0.2">
      <c r="A61" s="171"/>
    </row>
    <row r="62" spans="1:1" x14ac:dyDescent="0.2">
      <c r="A62" s="171"/>
    </row>
    <row r="63" spans="1:1" x14ac:dyDescent="0.2">
      <c r="A63" s="171"/>
    </row>
    <row r="64" spans="1:1"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71"/>
    </row>
    <row r="155" spans="1:1" x14ac:dyDescent="0.2">
      <c r="A155" s="171"/>
    </row>
    <row r="156" spans="1:1" x14ac:dyDescent="0.2">
      <c r="A156" s="171"/>
    </row>
    <row r="157" spans="1:1" x14ac:dyDescent="0.2">
      <c r="A157" s="171"/>
    </row>
    <row r="158" spans="1:1" x14ac:dyDescent="0.2">
      <c r="A158" s="171"/>
    </row>
    <row r="159" spans="1:1" x14ac:dyDescent="0.2">
      <c r="A159" s="171"/>
    </row>
    <row r="160" spans="1:1" x14ac:dyDescent="0.2">
      <c r="A160" s="171"/>
    </row>
    <row r="161" spans="1:1" x14ac:dyDescent="0.2">
      <c r="A161" s="171"/>
    </row>
    <row r="162" spans="1:1" x14ac:dyDescent="0.2">
      <c r="A162" s="171"/>
    </row>
    <row r="163" spans="1:1" x14ac:dyDescent="0.2">
      <c r="A163" s="171"/>
    </row>
    <row r="164" spans="1:1" x14ac:dyDescent="0.2">
      <c r="A164" s="171"/>
    </row>
    <row r="165" spans="1:1" x14ac:dyDescent="0.2">
      <c r="A165" s="171"/>
    </row>
    <row r="166" spans="1:1" x14ac:dyDescent="0.2">
      <c r="A166" s="171"/>
    </row>
    <row r="167" spans="1:1" x14ac:dyDescent="0.2">
      <c r="A167" s="171"/>
    </row>
    <row r="168" spans="1:1" x14ac:dyDescent="0.2">
      <c r="A168" s="171"/>
    </row>
    <row r="169" spans="1:1" x14ac:dyDescent="0.2">
      <c r="A169" s="171"/>
    </row>
    <row r="170" spans="1:1" x14ac:dyDescent="0.2">
      <c r="A170" s="171"/>
    </row>
    <row r="171" spans="1:1" x14ac:dyDescent="0.2">
      <c r="A171" s="171"/>
    </row>
    <row r="172" spans="1:1" x14ac:dyDescent="0.2">
      <c r="A172" s="171"/>
    </row>
    <row r="173" spans="1:1" x14ac:dyDescent="0.2">
      <c r="A173" s="171"/>
    </row>
    <row r="174" spans="1:1" x14ac:dyDescent="0.2">
      <c r="A174" s="171"/>
    </row>
    <row r="175" spans="1:1" x14ac:dyDescent="0.2">
      <c r="A175" s="171"/>
    </row>
    <row r="176" spans="1:1" x14ac:dyDescent="0.2">
      <c r="A176" s="171"/>
    </row>
    <row r="177" spans="1:1" x14ac:dyDescent="0.2">
      <c r="A177" s="171"/>
    </row>
    <row r="178" spans="1:1" x14ac:dyDescent="0.2">
      <c r="A178" s="171"/>
    </row>
    <row r="179" spans="1:1" x14ac:dyDescent="0.2">
      <c r="A179" s="171"/>
    </row>
    <row r="180" spans="1:1" x14ac:dyDescent="0.2">
      <c r="A180" s="171"/>
    </row>
    <row r="181" spans="1:1" x14ac:dyDescent="0.2">
      <c r="A181" s="171"/>
    </row>
    <row r="182" spans="1:1" x14ac:dyDescent="0.2">
      <c r="A182" s="171"/>
    </row>
    <row r="183" spans="1:1" x14ac:dyDescent="0.2">
      <c r="A183" s="171"/>
    </row>
    <row r="184" spans="1:1" x14ac:dyDescent="0.2">
      <c r="A184" s="171"/>
    </row>
    <row r="185" spans="1:1" x14ac:dyDescent="0.2">
      <c r="A185" s="171"/>
    </row>
    <row r="186" spans="1:1" x14ac:dyDescent="0.2">
      <c r="A186" s="171"/>
    </row>
    <row r="187" spans="1:1" x14ac:dyDescent="0.2">
      <c r="A187" s="171"/>
    </row>
    <row r="188" spans="1:1" x14ac:dyDescent="0.2">
      <c r="A188" s="171"/>
    </row>
    <row r="189" spans="1:1" x14ac:dyDescent="0.2">
      <c r="A189" s="171"/>
    </row>
    <row r="190" spans="1:1" x14ac:dyDescent="0.2">
      <c r="A190" s="171"/>
    </row>
  </sheetData>
  <sheetProtection algorithmName="SHA-512" hashValue="S84Gx25VHCKGCKRJIWVAh20U+fe0inR2jBuz7JmXEOuvu99CKArh2Pjx21yXmuBfDgGA38CJg5hqsJJBSFj+XA==" saltValue="npkM4dUrD0N+ibzemah28w==" spinCount="100000" sheet="1" objects="1" scenarios="1"/>
  <mergeCells count="1">
    <mergeCell ref="B9:D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Supplier Self Assessment_e_g</vt:lpstr>
      <vt:lpstr>Country Codes</vt:lpstr>
      <vt:lpstr>Input</vt:lpstr>
      <vt:lpstr>'Supplier Self Assessment_e_g'!Druckbereich</vt:lpstr>
    </vt:vector>
  </TitlesOfParts>
  <Company>Hofer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SSA</dc:title>
  <dc:creator>HOFER Bernhard</dc:creator>
  <cp:lastModifiedBy>Hofer, Bernhard</cp:lastModifiedBy>
  <cp:lastPrinted>2020-12-15T13:59:00Z</cp:lastPrinted>
  <dcterms:created xsi:type="dcterms:W3CDTF">2002-06-20T09:18:17Z</dcterms:created>
  <dcterms:modified xsi:type="dcterms:W3CDTF">2022-03-13T15:05:53Z</dcterms:modified>
</cp:coreProperties>
</file>